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030" activeTab="6"/>
  </bookViews>
  <sheets>
    <sheet name="Table 1" sheetId="20" r:id="rId1"/>
    <sheet name="Table 1A" sheetId="22" r:id="rId2"/>
    <sheet name="Table 2 " sheetId="14" r:id="rId3"/>
    <sheet name="Table 3" sheetId="26" r:id="rId4"/>
    <sheet name="Table 4" sheetId="10" r:id="rId5"/>
    <sheet name="Table 5 " sheetId="19" r:id="rId6"/>
    <sheet name="Table 5A" sheetId="27" r:id="rId7"/>
    <sheet name="Sheet7" sheetId="7" state="hidden" r:id="rId8"/>
    <sheet name="Sheet8" sheetId="8" state="hidden" r:id="rId9"/>
    <sheet name="Sheet1" sheetId="11" state="hidden" r:id="rId10"/>
    <sheet name="Sheet2" sheetId="12" state="hidden" r:id="rId11"/>
  </sheets>
  <externalReferences>
    <externalReference r:id="rId12"/>
  </externalReferences>
  <definedNames>
    <definedName name="_xlnm._FilterDatabase" localSheetId="0" hidden="1">'Table 1'!$A$1:$A$47</definedName>
    <definedName name="_xlnm._FilterDatabase" localSheetId="3" hidden="1">'Table 3'!$A$1:$A$108</definedName>
    <definedName name="_Parse_Out" localSheetId="6" hidden="1">#REF!</definedName>
    <definedName name="_Parse_Out" hidden="1">#REF!</definedName>
    <definedName name="data" localSheetId="3">'[1]Table 5 '!#REF!</definedName>
    <definedName name="data" localSheetId="6">'Table 5 '!#REF!</definedName>
    <definedName name="data">'Table 5 '!#REF!</definedName>
    <definedName name="gdfg" localSheetId="6" hidden="1">#REF!</definedName>
    <definedName name="gdfg" hidden="1">#REF!</definedName>
    <definedName name="pp" localSheetId="3">'[1]Table 5 '!#REF!</definedName>
    <definedName name="pp" localSheetId="6">'Table 5 '!#REF!</definedName>
    <definedName name="pp">'Table 5 '!#REF!</definedName>
    <definedName name="_xlnm.Print_Area" localSheetId="0">'Table 1'!$A$1:$L$43</definedName>
    <definedName name="_xlnm.Print_Titles" localSheetId="3">'Table 3'!$3:$5</definedName>
    <definedName name="_xlnm.Print_Titles" localSheetId="5">'Table 5 '!$1:$3</definedName>
    <definedName name="_xlnm.Print_Titles" localSheetId="6">'Table 5A'!$1:$3</definedName>
    <definedName name="ssss" localSheetId="6" hidden="1">#REF!</definedName>
    <definedName name="ssss" hidden="1">#REF!</definedName>
    <definedName name="WORKING" localSheetId="6" hidden="1">#REF!</definedName>
    <definedName name="WORKING" hidden="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C11" i="8"/>
  <c r="I11" i="8" s="1"/>
  <c r="D11" i="8"/>
  <c r="J11" i="8" s="1"/>
  <c r="E11" i="8"/>
  <c r="K11" i="8" s="1"/>
  <c r="F11" i="8"/>
  <c r="L11" i="8" s="1"/>
  <c r="G11" i="8"/>
  <c r="M11" i="8" s="1"/>
  <c r="H11" i="8"/>
  <c r="N11" i="8" s="1"/>
  <c r="A15" i="8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C48" i="8"/>
  <c r="I48" i="8" s="1"/>
  <c r="D48" i="8"/>
  <c r="J48" i="8" s="1"/>
  <c r="E48" i="8"/>
  <c r="K48" i="8" s="1"/>
  <c r="F48" i="8"/>
  <c r="L48" i="8" s="1"/>
  <c r="G48" i="8"/>
  <c r="M48" i="8" s="1"/>
  <c r="H48" i="8"/>
  <c r="N48" i="8" s="1"/>
  <c r="A51" i="8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C82" i="8"/>
  <c r="D82" i="8"/>
  <c r="J82" i="8" s="1"/>
  <c r="E82" i="8"/>
  <c r="K82" i="8" s="1"/>
  <c r="F82" i="8"/>
  <c r="L82" i="8" s="1"/>
  <c r="G82" i="8"/>
  <c r="M82" i="8" s="1"/>
  <c r="H82" i="8"/>
  <c r="N82" i="8" s="1"/>
  <c r="C88" i="8"/>
  <c r="D88" i="8"/>
  <c r="E88" i="8"/>
  <c r="F88" i="8"/>
  <c r="G88" i="8"/>
  <c r="H88" i="8"/>
  <c r="C91" i="8"/>
  <c r="D91" i="8"/>
  <c r="E91" i="8"/>
  <c r="F91" i="8"/>
  <c r="G91" i="8"/>
  <c r="H91" i="8"/>
  <c r="A96" i="8"/>
  <c r="A97" i="8" s="1"/>
  <c r="A98" i="8" s="1"/>
  <c r="C99" i="8"/>
  <c r="D99" i="8"/>
  <c r="E99" i="8"/>
  <c r="F99" i="8"/>
  <c r="G99" i="8"/>
  <c r="H99" i="8"/>
  <c r="C104" i="8"/>
  <c r="D104" i="8"/>
  <c r="E104" i="8"/>
  <c r="F104" i="8"/>
  <c r="G104" i="8"/>
  <c r="H104" i="8"/>
  <c r="C111" i="8"/>
  <c r="D111" i="8"/>
  <c r="E111" i="8"/>
  <c r="F111" i="8"/>
  <c r="G111" i="8"/>
  <c r="H111" i="8"/>
  <c r="C114" i="8"/>
  <c r="D114" i="8"/>
  <c r="E114" i="8"/>
  <c r="F114" i="8"/>
  <c r="G114" i="8"/>
  <c r="H114" i="8"/>
  <c r="A118" i="8"/>
  <c r="C120" i="8"/>
  <c r="D120" i="8"/>
  <c r="E120" i="8"/>
  <c r="F120" i="8"/>
  <c r="G120" i="8"/>
  <c r="H120" i="8"/>
  <c r="C124" i="8"/>
  <c r="D124" i="8"/>
  <c r="E124" i="8"/>
  <c r="F124" i="8"/>
  <c r="G124" i="8"/>
  <c r="H124" i="8"/>
  <c r="C139" i="8"/>
  <c r="D139" i="8"/>
  <c r="E139" i="8"/>
  <c r="F139" i="8"/>
  <c r="G139" i="8"/>
  <c r="H139" i="8"/>
  <c r="A142" i="8"/>
  <c r="A143" i="8" s="1"/>
  <c r="A144" i="8" s="1"/>
  <c r="A145" i="8" s="1"/>
  <c r="A146" i="8" s="1"/>
  <c r="A147" i="8" s="1"/>
  <c r="C148" i="8"/>
  <c r="D148" i="8"/>
  <c r="E148" i="8"/>
  <c r="F148" i="8"/>
  <c r="G148" i="8"/>
  <c r="H148" i="8"/>
  <c r="C152" i="8"/>
  <c r="D152" i="8"/>
  <c r="E152" i="8"/>
  <c r="F152" i="8"/>
  <c r="G152" i="8"/>
  <c r="H152" i="8"/>
  <c r="C156" i="8"/>
  <c r="D156" i="8"/>
  <c r="E156" i="8"/>
  <c r="F156" i="8"/>
  <c r="G156" i="8"/>
  <c r="H156" i="8"/>
  <c r="A159" i="8"/>
  <c r="A160" i="8" s="1"/>
  <c r="A161" i="8" s="1"/>
  <c r="A162" i="8" s="1"/>
  <c r="C163" i="8"/>
  <c r="D163" i="8"/>
  <c r="E163" i="8"/>
  <c r="F163" i="8"/>
  <c r="G163" i="8"/>
  <c r="H163" i="8"/>
  <c r="A166" i="8"/>
  <c r="A167" i="8" s="1"/>
  <c r="A168" i="8" s="1"/>
  <c r="A169" i="8" s="1"/>
  <c r="A170" i="8" s="1"/>
  <c r="A171" i="8" s="1"/>
  <c r="A172" i="8" s="1"/>
  <c r="C173" i="8"/>
  <c r="D173" i="8"/>
  <c r="E173" i="8"/>
  <c r="F173" i="8"/>
  <c r="G173" i="8"/>
  <c r="H173" i="8"/>
  <c r="C179" i="8"/>
  <c r="D179" i="8"/>
  <c r="E179" i="8"/>
  <c r="F179" i="8"/>
  <c r="G179" i="8"/>
  <c r="H179" i="8"/>
  <c r="C184" i="8"/>
  <c r="D184" i="8"/>
  <c r="E184" i="8"/>
  <c r="F184" i="8"/>
  <c r="G184" i="8"/>
  <c r="H184" i="8"/>
  <c r="C190" i="8"/>
  <c r="D190" i="8"/>
  <c r="E190" i="8"/>
  <c r="F190" i="8"/>
  <c r="G190" i="8"/>
  <c r="H190" i="8"/>
  <c r="C194" i="8"/>
  <c r="D194" i="8"/>
  <c r="E194" i="8"/>
  <c r="F194" i="8"/>
  <c r="G194" i="8"/>
  <c r="H194" i="8"/>
  <c r="C200" i="8"/>
  <c r="D200" i="8"/>
  <c r="E200" i="8"/>
  <c r="F200" i="8"/>
  <c r="G200" i="8"/>
  <c r="H200" i="8"/>
  <c r="C204" i="8"/>
  <c r="D204" i="8"/>
  <c r="E204" i="8"/>
  <c r="F204" i="8"/>
  <c r="G204" i="8"/>
  <c r="H204" i="8"/>
  <c r="C207" i="8"/>
  <c r="D207" i="8"/>
  <c r="E207" i="8"/>
  <c r="F207" i="8"/>
  <c r="G207" i="8"/>
  <c r="H207" i="8"/>
  <c r="C210" i="8"/>
  <c r="D210" i="8"/>
  <c r="E210" i="8"/>
  <c r="F210" i="8"/>
  <c r="G210" i="8"/>
  <c r="H210" i="8"/>
  <c r="C214" i="8"/>
  <c r="D214" i="8"/>
  <c r="E214" i="8"/>
  <c r="F214" i="8"/>
  <c r="G214" i="8"/>
  <c r="H214" i="8"/>
  <c r="A217" i="8"/>
  <c r="A218" i="8" s="1"/>
  <c r="A219" i="8" s="1"/>
  <c r="A220" i="8" s="1"/>
  <c r="A221" i="8" s="1"/>
  <c r="A222" i="8" s="1"/>
  <c r="C224" i="8"/>
  <c r="D224" i="8"/>
  <c r="E224" i="8"/>
  <c r="F224" i="8"/>
  <c r="G224" i="8"/>
  <c r="H224" i="8"/>
  <c r="A227" i="8"/>
  <c r="A228" i="8" s="1"/>
  <c r="A229" i="8" s="1"/>
  <c r="A230" i="8" s="1"/>
  <c r="A231" i="8" s="1"/>
  <c r="A232" i="8" s="1"/>
  <c r="A233" i="8" s="1"/>
  <c r="A234" i="8" s="1"/>
  <c r="A235" i="8" s="1"/>
  <c r="A236" i="8" s="1"/>
  <c r="C238" i="8"/>
  <c r="D238" i="8"/>
  <c r="E238" i="8"/>
  <c r="F238" i="8"/>
  <c r="G238" i="8"/>
  <c r="H238" i="8"/>
  <c r="A241" i="8"/>
  <c r="A242" i="8" s="1"/>
  <c r="C243" i="8"/>
  <c r="D243" i="8"/>
  <c r="E243" i="8"/>
  <c r="F243" i="8"/>
  <c r="G243" i="8"/>
  <c r="H243" i="8"/>
  <c r="A246" i="8"/>
  <c r="C247" i="8"/>
  <c r="D247" i="8"/>
  <c r="E247" i="8"/>
  <c r="F247" i="8"/>
  <c r="G247" i="8"/>
  <c r="H247" i="8"/>
  <c r="C250" i="8"/>
  <c r="D250" i="8"/>
  <c r="E250" i="8"/>
  <c r="F250" i="8"/>
  <c r="G250" i="8"/>
  <c r="H250" i="8"/>
  <c r="C256" i="8"/>
  <c r="D256" i="8"/>
  <c r="E256" i="8"/>
  <c r="F256" i="8"/>
  <c r="G256" i="8"/>
  <c r="H256" i="8"/>
  <c r="C260" i="8"/>
  <c r="D260" i="8"/>
  <c r="E260" i="8"/>
  <c r="F260" i="8"/>
  <c r="G260" i="8"/>
  <c r="H260" i="8"/>
  <c r="C265" i="8"/>
  <c r="D265" i="8"/>
  <c r="E265" i="8"/>
  <c r="F265" i="8"/>
  <c r="G265" i="8"/>
  <c r="H265" i="8"/>
  <c r="C271" i="8"/>
  <c r="D271" i="8"/>
  <c r="E271" i="8"/>
  <c r="F271" i="8"/>
  <c r="G271" i="8"/>
  <c r="H271" i="8"/>
  <c r="C276" i="8"/>
  <c r="D276" i="8"/>
  <c r="E276" i="8"/>
  <c r="F276" i="8"/>
  <c r="G276" i="8"/>
  <c r="H276" i="8"/>
  <c r="C283" i="8"/>
  <c r="D283" i="8"/>
  <c r="E283" i="8"/>
  <c r="F283" i="8"/>
  <c r="G283" i="8"/>
  <c r="H283" i="8"/>
  <c r="C288" i="8"/>
  <c r="D288" i="8"/>
  <c r="E288" i="8"/>
  <c r="F288" i="8"/>
  <c r="G288" i="8"/>
  <c r="H288" i="8"/>
  <c r="C294" i="8"/>
  <c r="D294" i="8"/>
  <c r="E294" i="8"/>
  <c r="F294" i="8"/>
  <c r="G294" i="8"/>
  <c r="H294" i="8"/>
  <c r="C301" i="8"/>
  <c r="D301" i="8"/>
  <c r="E301" i="8"/>
  <c r="F301" i="8"/>
  <c r="G301" i="8"/>
  <c r="H301" i="8"/>
  <c r="C307" i="8"/>
  <c r="D307" i="8"/>
  <c r="E307" i="8"/>
  <c r="F307" i="8"/>
  <c r="G307" i="8"/>
  <c r="H307" i="8"/>
  <c r="C312" i="8"/>
  <c r="D312" i="8"/>
  <c r="E312" i="8"/>
  <c r="F312" i="8"/>
  <c r="G312" i="8"/>
  <c r="H312" i="8"/>
  <c r="C322" i="8"/>
  <c r="D322" i="8"/>
  <c r="E322" i="8"/>
  <c r="F322" i="8"/>
  <c r="G322" i="8"/>
  <c r="H322" i="8"/>
  <c r="C333" i="8"/>
  <c r="D333" i="8"/>
  <c r="E333" i="8"/>
  <c r="F333" i="8"/>
  <c r="G333" i="8"/>
  <c r="H333" i="8"/>
  <c r="C345" i="8"/>
  <c r="D345" i="8"/>
  <c r="E345" i="8"/>
  <c r="F345" i="8"/>
  <c r="G345" i="8"/>
  <c r="H345" i="8"/>
  <c r="C351" i="8"/>
  <c r="D351" i="8"/>
  <c r="E351" i="8"/>
  <c r="F351" i="8"/>
  <c r="G351" i="8"/>
  <c r="H351" i="8"/>
  <c r="C354" i="8"/>
  <c r="D354" i="8"/>
  <c r="E354" i="8"/>
  <c r="F354" i="8"/>
  <c r="G354" i="8"/>
  <c r="H354" i="8"/>
  <c r="C357" i="8"/>
  <c r="D357" i="8"/>
  <c r="E357" i="8"/>
  <c r="F357" i="8"/>
  <c r="G357" i="8"/>
  <c r="H357" i="8"/>
  <c r="C363" i="8"/>
  <c r="D363" i="8"/>
  <c r="E363" i="8"/>
  <c r="F363" i="8"/>
  <c r="G363" i="8"/>
  <c r="H363" i="8"/>
  <c r="C368" i="8"/>
  <c r="D368" i="8"/>
  <c r="E368" i="8"/>
  <c r="F368" i="8"/>
  <c r="G368" i="8"/>
  <c r="H368" i="8"/>
  <c r="C376" i="8"/>
  <c r="D376" i="8"/>
  <c r="E376" i="8"/>
  <c r="F376" i="8"/>
  <c r="G376" i="8"/>
  <c r="H376" i="8"/>
  <c r="C380" i="8"/>
  <c r="D380" i="8"/>
  <c r="E380" i="8"/>
  <c r="F380" i="8"/>
  <c r="G380" i="8"/>
  <c r="H380" i="8"/>
  <c r="C385" i="8"/>
  <c r="D385" i="8"/>
  <c r="E385" i="8"/>
  <c r="F385" i="8"/>
  <c r="G385" i="8"/>
  <c r="H385" i="8"/>
  <c r="C388" i="8"/>
  <c r="D388" i="8"/>
  <c r="E388" i="8"/>
  <c r="F388" i="8"/>
  <c r="G388" i="8"/>
  <c r="H388" i="8"/>
  <c r="C392" i="8"/>
  <c r="D392" i="8"/>
  <c r="E392" i="8"/>
  <c r="F392" i="8"/>
  <c r="G392" i="8"/>
  <c r="H392" i="8"/>
  <c r="C397" i="8"/>
  <c r="D397" i="8"/>
  <c r="E397" i="8"/>
  <c r="F397" i="8"/>
  <c r="G397" i="8"/>
  <c r="H397" i="8"/>
  <c r="C403" i="8"/>
  <c r="D403" i="8"/>
  <c r="E403" i="8"/>
  <c r="F403" i="8"/>
  <c r="G403" i="8"/>
  <c r="H403" i="8"/>
  <c r="C407" i="8"/>
  <c r="D407" i="8"/>
  <c r="E407" i="8"/>
  <c r="F407" i="8"/>
  <c r="G407" i="8"/>
  <c r="H407" i="8"/>
  <c r="C412" i="8"/>
  <c r="D412" i="8"/>
  <c r="E412" i="8"/>
  <c r="F412" i="8"/>
  <c r="G412" i="8"/>
  <c r="H412" i="8"/>
  <c r="A417" i="8"/>
  <c r="A418" i="8" s="1"/>
  <c r="C419" i="8"/>
  <c r="D419" i="8"/>
  <c r="E419" i="8"/>
  <c r="F419" i="8"/>
  <c r="G419" i="8"/>
  <c r="H419" i="8"/>
  <c r="A422" i="8"/>
  <c r="A423" i="8" s="1"/>
  <c r="A424" i="8" s="1"/>
  <c r="C425" i="8"/>
  <c r="D425" i="8"/>
  <c r="E425" i="8"/>
  <c r="F425" i="8"/>
  <c r="G425" i="8"/>
  <c r="H425" i="8"/>
  <c r="C427" i="8"/>
  <c r="D427" i="8"/>
  <c r="E427" i="8"/>
  <c r="F427" i="8"/>
  <c r="G427" i="8"/>
  <c r="H427" i="8"/>
  <c r="A430" i="8"/>
  <c r="A431" i="8" s="1"/>
  <c r="C432" i="8"/>
  <c r="D432" i="8"/>
  <c r="E432" i="8"/>
  <c r="F432" i="8"/>
  <c r="G432" i="8"/>
  <c r="H432" i="8"/>
  <c r="C436" i="8"/>
  <c r="D436" i="8"/>
  <c r="E436" i="8"/>
  <c r="F436" i="8"/>
  <c r="G436" i="8"/>
  <c r="H436" i="8"/>
  <c r="A439" i="8"/>
  <c r="A440" i="8" s="1"/>
  <c r="C443" i="8"/>
  <c r="D443" i="8"/>
  <c r="E443" i="8"/>
  <c r="F443" i="8"/>
  <c r="G443" i="8"/>
  <c r="H443" i="8"/>
  <c r="C447" i="8"/>
  <c r="D447" i="8"/>
  <c r="E447" i="8"/>
  <c r="F447" i="8"/>
  <c r="G447" i="8"/>
  <c r="H447" i="8"/>
  <c r="C451" i="8"/>
  <c r="D451" i="8"/>
  <c r="E451" i="8"/>
  <c r="F451" i="8"/>
  <c r="G451" i="8"/>
  <c r="H451" i="8"/>
  <c r="C455" i="8"/>
  <c r="D455" i="8"/>
  <c r="E455" i="8"/>
  <c r="F455" i="8"/>
  <c r="G455" i="8"/>
  <c r="H455" i="8"/>
  <c r="C459" i="8"/>
  <c r="D459" i="8"/>
  <c r="E459" i="8"/>
  <c r="F459" i="8"/>
  <c r="G459" i="8"/>
  <c r="H459" i="8"/>
  <c r="C462" i="8"/>
  <c r="D462" i="8"/>
  <c r="E462" i="8"/>
  <c r="F462" i="8"/>
  <c r="G462" i="8"/>
  <c r="H462" i="8"/>
  <c r="C465" i="8"/>
  <c r="D465" i="8"/>
  <c r="E465" i="8"/>
  <c r="F465" i="8"/>
  <c r="G465" i="8"/>
  <c r="H465" i="8"/>
  <c r="C469" i="8"/>
  <c r="D469" i="8"/>
  <c r="E469" i="8"/>
  <c r="F469" i="8"/>
  <c r="G469" i="8"/>
  <c r="H469" i="8"/>
  <c r="C474" i="8"/>
  <c r="D474" i="8"/>
  <c r="E474" i="8"/>
  <c r="F474" i="8"/>
  <c r="G474" i="8"/>
  <c r="H474" i="8"/>
  <c r="C477" i="8"/>
  <c r="D477" i="8"/>
  <c r="E477" i="8"/>
  <c r="F477" i="8"/>
  <c r="G477" i="8"/>
  <c r="H477" i="8"/>
  <c r="A484" i="8"/>
  <c r="A485" i="8" s="1"/>
  <c r="A486" i="8" s="1"/>
  <c r="A487" i="8" s="1"/>
  <c r="A488" i="8" s="1"/>
  <c r="A489" i="8" s="1"/>
  <c r="C491" i="8"/>
  <c r="D491" i="8"/>
  <c r="E491" i="8"/>
  <c r="F491" i="8"/>
  <c r="G491" i="8"/>
  <c r="H491" i="8"/>
  <c r="A495" i="8"/>
  <c r="A496" i="8" s="1"/>
  <c r="A497" i="8" s="1"/>
  <c r="A498" i="8" s="1"/>
  <c r="C499" i="8"/>
  <c r="D499" i="8"/>
  <c r="E499" i="8"/>
  <c r="F499" i="8"/>
  <c r="G499" i="8"/>
  <c r="H499" i="8"/>
  <c r="A502" i="8"/>
  <c r="A503" i="8" s="1"/>
  <c r="A504" i="8" s="1"/>
  <c r="A505" i="8" s="1"/>
  <c r="A506" i="8" s="1"/>
  <c r="A507" i="8" s="1"/>
  <c r="C508" i="8"/>
  <c r="D508" i="8"/>
  <c r="E508" i="8"/>
  <c r="F508" i="8"/>
  <c r="G508" i="8"/>
  <c r="H508" i="8"/>
  <c r="C511" i="8"/>
  <c r="D511" i="8"/>
  <c r="E511" i="8"/>
  <c r="F511" i="8"/>
  <c r="G511" i="8"/>
  <c r="H511" i="8"/>
  <c r="C515" i="8"/>
  <c r="D515" i="8"/>
  <c r="E515" i="8"/>
  <c r="F515" i="8"/>
  <c r="G515" i="8"/>
  <c r="H515" i="8"/>
  <c r="C519" i="8"/>
  <c r="D519" i="8"/>
  <c r="E519" i="8"/>
  <c r="F519" i="8"/>
  <c r="G519" i="8"/>
  <c r="H519" i="8"/>
  <c r="C527" i="8"/>
  <c r="D527" i="8"/>
  <c r="E527" i="8"/>
  <c r="F527" i="8"/>
  <c r="G527" i="8"/>
  <c r="H527" i="8"/>
  <c r="C538" i="8"/>
  <c r="D538" i="8"/>
  <c r="E538" i="8"/>
  <c r="F538" i="8"/>
  <c r="G538" i="8"/>
  <c r="H538" i="8"/>
  <c r="C544" i="8"/>
  <c r="D544" i="8"/>
  <c r="E544" i="8"/>
  <c r="F544" i="8"/>
  <c r="G544" i="8"/>
  <c r="H544" i="8"/>
  <c r="A547" i="8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C562" i="8"/>
  <c r="D562" i="8"/>
  <c r="E562" i="8"/>
  <c r="F562" i="8"/>
  <c r="G562" i="8"/>
  <c r="H562" i="8"/>
  <c r="C565" i="8"/>
  <c r="D565" i="8"/>
  <c r="E565" i="8"/>
  <c r="F565" i="8"/>
  <c r="G565" i="8"/>
  <c r="H565" i="8"/>
  <c r="C569" i="8"/>
  <c r="D569" i="8"/>
  <c r="E569" i="8"/>
  <c r="F569" i="8"/>
  <c r="G569" i="8"/>
  <c r="H569" i="8"/>
  <c r="C572" i="8"/>
  <c r="D572" i="8"/>
  <c r="E572" i="8"/>
  <c r="F572" i="8"/>
  <c r="G572" i="8"/>
  <c r="H572" i="8"/>
  <c r="C575" i="8"/>
  <c r="D575" i="8"/>
  <c r="E575" i="8"/>
  <c r="F575" i="8"/>
  <c r="G575" i="8"/>
  <c r="H575" i="8"/>
  <c r="C578" i="8"/>
  <c r="D578" i="8"/>
  <c r="E578" i="8"/>
  <c r="F578" i="8"/>
  <c r="G578" i="8"/>
  <c r="H578" i="8"/>
  <c r="C583" i="8"/>
  <c r="I583" i="8" s="1"/>
  <c r="D583" i="8"/>
  <c r="E583" i="8"/>
  <c r="K583" i="8" s="1"/>
  <c r="F583" i="8"/>
  <c r="L583" i="8" s="1"/>
  <c r="G583" i="8"/>
  <c r="M583" i="8" s="1"/>
  <c r="H583" i="8"/>
  <c r="C7" i="7"/>
  <c r="D7" i="7"/>
  <c r="E7" i="7"/>
  <c r="C19" i="7"/>
  <c r="D19" i="7"/>
  <c r="E19" i="7"/>
  <c r="C47" i="7"/>
  <c r="D47" i="7"/>
  <c r="E47" i="7"/>
  <c r="C94" i="7"/>
  <c r="D94" i="7"/>
  <c r="E94" i="7"/>
  <c r="C115" i="7"/>
  <c r="D115" i="7"/>
  <c r="E115" i="7"/>
  <c r="E83" i="8" l="1"/>
  <c r="K83" i="8" s="1"/>
  <c r="D584" i="8"/>
  <c r="J584" i="8" s="1"/>
  <c r="G251" i="8"/>
  <c r="M251" i="8" s="1"/>
  <c r="F83" i="8"/>
  <c r="L83" i="8" s="1"/>
  <c r="F479" i="8"/>
  <c r="F480" i="8" s="1"/>
  <c r="C125" i="8"/>
  <c r="I125" i="8" s="1"/>
  <c r="J583" i="8"/>
  <c r="F584" i="8"/>
  <c r="L584" i="8" s="1"/>
  <c r="G479" i="8"/>
  <c r="G480" i="8" s="1"/>
  <c r="C479" i="8"/>
  <c r="C480" i="8" s="1"/>
  <c r="E584" i="8"/>
  <c r="K584" i="8" s="1"/>
  <c r="C584" i="8"/>
  <c r="I584" i="8" s="1"/>
  <c r="F251" i="8"/>
  <c r="L251" i="8" s="1"/>
  <c r="H125" i="8"/>
  <c r="N125" i="8" s="1"/>
  <c r="C83" i="8"/>
  <c r="I83" i="8" s="1"/>
  <c r="H584" i="8"/>
  <c r="N584" i="8" s="1"/>
  <c r="G584" i="8"/>
  <c r="M584" i="8" s="1"/>
  <c r="H479" i="8"/>
  <c r="H480" i="8" s="1"/>
  <c r="D479" i="8"/>
  <c r="D480" i="8" s="1"/>
  <c r="E251" i="8"/>
  <c r="K251" i="8" s="1"/>
  <c r="F125" i="8"/>
  <c r="L125" i="8" s="1"/>
  <c r="E125" i="8"/>
  <c r="K125" i="8" s="1"/>
  <c r="G125" i="8"/>
  <c r="M125" i="8" s="1"/>
  <c r="D125" i="8"/>
  <c r="J125" i="8" s="1"/>
  <c r="E479" i="8"/>
  <c r="E480" i="8" s="1"/>
  <c r="H83" i="8"/>
  <c r="N83" i="8" s="1"/>
  <c r="H251" i="8"/>
  <c r="N251" i="8" s="1"/>
  <c r="D251" i="8"/>
  <c r="J251" i="8" s="1"/>
  <c r="C251" i="8"/>
  <c r="I251" i="8" s="1"/>
  <c r="G83" i="8"/>
  <c r="M83" i="8" s="1"/>
  <c r="I82" i="8"/>
  <c r="N583" i="8"/>
  <c r="D83" i="8"/>
  <c r="J83" i="8" s="1"/>
</calcChain>
</file>

<file path=xl/sharedStrings.xml><?xml version="1.0" encoding="utf-8"?>
<sst xmlns="http://schemas.openxmlformats.org/spreadsheetml/2006/main" count="1164" uniqueCount="524">
  <si>
    <t>(Figures in 000'MT)</t>
  </si>
  <si>
    <t>1. Alkali Chemicals</t>
  </si>
  <si>
    <t>2. Inorganic Chemicals</t>
  </si>
  <si>
    <t>3. Organic Chemicals</t>
  </si>
  <si>
    <t xml:space="preserve">             (Figures in 000'MT)</t>
  </si>
  <si>
    <t>Capacity</t>
  </si>
  <si>
    <t>Production</t>
  </si>
  <si>
    <t>Capacity Utilisation  (%)</t>
  </si>
  <si>
    <t>Imports</t>
  </si>
  <si>
    <t>Exports</t>
  </si>
  <si>
    <t>Installed Capacity</t>
  </si>
  <si>
    <t>Production / Growth Rate</t>
  </si>
  <si>
    <t>Alkali Chemicals</t>
  </si>
  <si>
    <t>Growth Rate (%)</t>
  </si>
  <si>
    <t>Inorganic Chemicals</t>
  </si>
  <si>
    <t>Organic Chemicals</t>
  </si>
  <si>
    <t>Pesticides</t>
  </si>
  <si>
    <t>ALKALI CHEMICALS</t>
  </si>
  <si>
    <t>SODA ASH</t>
  </si>
  <si>
    <t>CAUSTIC SODA</t>
  </si>
  <si>
    <t>LIQUID CHLORINE</t>
  </si>
  <si>
    <t>Total</t>
  </si>
  <si>
    <t>INORGANIC CHEMICALS</t>
  </si>
  <si>
    <t>ALUMINIUM FLUORIDE</t>
  </si>
  <si>
    <t>CALCIUM CARBIDE</t>
  </si>
  <si>
    <t>CARBON BLACK</t>
  </si>
  <si>
    <t>POTASSIUM CHLORATE</t>
  </si>
  <si>
    <t>TITANIUM DIOXIDE</t>
  </si>
  <si>
    <t>RED PHOSPHORUS</t>
  </si>
  <si>
    <t>HYDROGEN PEROXIDE</t>
  </si>
  <si>
    <t>CALCIUM CARBONATE</t>
  </si>
  <si>
    <t>ORGANIC CHEMICALS</t>
  </si>
  <si>
    <t>ACETIC ACID</t>
  </si>
  <si>
    <t>ACETIC ANHYDRIDE</t>
  </si>
  <si>
    <t>ACETONE</t>
  </si>
  <si>
    <t>PHENOL</t>
  </si>
  <si>
    <t>METHANOL</t>
  </si>
  <si>
    <t>FORMALDEHYDE</t>
  </si>
  <si>
    <t>NITROBENZENE</t>
  </si>
  <si>
    <t>MALEIC ANHYDRIDE</t>
  </si>
  <si>
    <t>PENTAERYTHRITOL</t>
  </si>
  <si>
    <t>ANILINE</t>
  </si>
  <si>
    <t>CHLORO METHANES</t>
  </si>
  <si>
    <t>ISOBUTYLBENZENE</t>
  </si>
  <si>
    <t>ONCB</t>
  </si>
  <si>
    <t>PNCB</t>
  </si>
  <si>
    <t>MEK</t>
  </si>
  <si>
    <t>ACETALDEHYDE</t>
  </si>
  <si>
    <t>ETHANOLAMINES</t>
  </si>
  <si>
    <t>ETHYL ACETATE</t>
  </si>
  <si>
    <t>MENTHOL</t>
  </si>
  <si>
    <t>ORTHO NITRO TOLUENE</t>
  </si>
  <si>
    <t>D.D.T.</t>
  </si>
  <si>
    <t>MALATHION</t>
  </si>
  <si>
    <t>DIMETHOATE</t>
  </si>
  <si>
    <t>D.D.V.P.</t>
  </si>
  <si>
    <t>QUINALPHOS</t>
  </si>
  <si>
    <t>MONOCROTOPHOS</t>
  </si>
  <si>
    <t>PHOSPHAMIDON</t>
  </si>
  <si>
    <t>PHORATE</t>
  </si>
  <si>
    <t>ETHION</t>
  </si>
  <si>
    <t>ENDOSULPHAN</t>
  </si>
  <si>
    <t>CYPERMETHRIN</t>
  </si>
  <si>
    <t>ACEPHATE</t>
  </si>
  <si>
    <t>CHLORPYRIPHOS</t>
  </si>
  <si>
    <t>LINDANE</t>
  </si>
  <si>
    <t>ALPHAMETHRIN</t>
  </si>
  <si>
    <t>ZIRAM(THIO BARBAMATE)</t>
  </si>
  <si>
    <t>MANCOZAB</t>
  </si>
  <si>
    <t>BUTACHLOR</t>
  </si>
  <si>
    <t>METRIBUZIN</t>
  </si>
  <si>
    <t>ISOPROTURON</t>
  </si>
  <si>
    <t>DIURON</t>
  </si>
  <si>
    <t>ATRAZIN</t>
  </si>
  <si>
    <t>ZINC PHOSPHIDE</t>
  </si>
  <si>
    <t>AZO DYES</t>
  </si>
  <si>
    <t>ACID DIRECT DYES(OTHER THAN AZO)</t>
  </si>
  <si>
    <t>DISPERSE DYES</t>
  </si>
  <si>
    <t>FAST COLOUR BASES</t>
  </si>
  <si>
    <t>INGRAIN DYES</t>
  </si>
  <si>
    <t>OIL SOLUBLE (SOLVENT DYES)</t>
  </si>
  <si>
    <t>OPTICAL WHITENING AGENTS</t>
  </si>
  <si>
    <t>PIGMENT EMULSION</t>
  </si>
  <si>
    <t>REACTIVE DYES</t>
  </si>
  <si>
    <t>SULPHUR DYES (SULPHUR BLACK)</t>
  </si>
  <si>
    <t>VAT DYES</t>
  </si>
  <si>
    <t>SOLUBILISED VAT DYES</t>
  </si>
  <si>
    <t>FOOD COLOURS</t>
  </si>
  <si>
    <t>NAPTHOLS</t>
  </si>
  <si>
    <t>SODIUM CHLORATE</t>
  </si>
  <si>
    <t>CITRIC ACID</t>
  </si>
  <si>
    <t>INSTALLED CAPACITY 2014-15</t>
  </si>
  <si>
    <t>Sl.No</t>
  </si>
  <si>
    <t>NAME OF THE PRODUCT/COMPANY</t>
  </si>
  <si>
    <t>Cap12-13</t>
  </si>
  <si>
    <t>Cap13-14</t>
  </si>
  <si>
    <t>Cap14-15</t>
  </si>
  <si>
    <t>TOTAL</t>
  </si>
  <si>
    <t>ALUMINIUM FLOURIDE</t>
  </si>
  <si>
    <t>Calcium Carbonate</t>
  </si>
  <si>
    <t>Hydroxen Perioxide</t>
  </si>
  <si>
    <t>GROUP TOTAL</t>
  </si>
  <si>
    <t>PENTA-ERITHRITOL</t>
  </si>
  <si>
    <t>CHLORO  METHANES</t>
  </si>
  <si>
    <t>ISOBUTYLE</t>
  </si>
  <si>
    <t>AARTI INDUSTRIES LTD. GUJARAT</t>
  </si>
  <si>
    <t xml:space="preserve">MEK </t>
  </si>
  <si>
    <t>GNFC</t>
  </si>
  <si>
    <t>ETHALOMINES</t>
  </si>
  <si>
    <t>AMINIES PLASTICIZERS</t>
  </si>
  <si>
    <t>CHEMINOVA INDIA LTD.</t>
  </si>
  <si>
    <t>ENDOSULPHAN TOTAL</t>
  </si>
  <si>
    <t>FENVALARATE</t>
  </si>
  <si>
    <t>TRIAZAPHOS</t>
  </si>
  <si>
    <t>KANORIA CHEMICALS LTD.CALCUTTA</t>
  </si>
  <si>
    <t>Temphos</t>
  </si>
  <si>
    <t>Deltamethrin</t>
  </si>
  <si>
    <t>Profenofos</t>
  </si>
  <si>
    <t>Pretitlachlor</t>
  </si>
  <si>
    <t>Phenthoate</t>
  </si>
  <si>
    <t>Pendimethalin</t>
  </si>
  <si>
    <t>Permetrin</t>
  </si>
  <si>
    <t>Lambda Cyalothrin</t>
  </si>
  <si>
    <t>Imidacloprid</t>
  </si>
  <si>
    <t>CAPTAN &amp; CAPTAFOL</t>
  </si>
  <si>
    <t>CARBANDAZIM(BAVISTIN)</t>
  </si>
  <si>
    <t>GLYPHOSPHATE</t>
  </si>
  <si>
    <t>2,4D</t>
  </si>
  <si>
    <t>Triclopyr</t>
  </si>
  <si>
    <t>THIAMETHOXAM TECH</t>
  </si>
  <si>
    <t>ALUMINIUM PHOSPHID</t>
  </si>
  <si>
    <t>Dicofol</t>
  </si>
  <si>
    <t>Grand Total</t>
  </si>
  <si>
    <t>DYES AND DYESTUFFS</t>
  </si>
  <si>
    <t>BASIC DYES</t>
  </si>
  <si>
    <t>ATUL LTD.(west)</t>
  </si>
  <si>
    <t>ATUL LTD.(East)</t>
  </si>
  <si>
    <t>ORGANIC PIGMENTS</t>
  </si>
  <si>
    <t>Inorganic Pigments</t>
  </si>
  <si>
    <t>TOTAL DYES AND PIGMEENTS</t>
  </si>
  <si>
    <t>Cap 09-10</t>
  </si>
  <si>
    <t>Cap10-11</t>
  </si>
  <si>
    <t>Cap11-12</t>
  </si>
  <si>
    <t>Cap12,-13</t>
  </si>
  <si>
    <t>DCW LTD.</t>
  </si>
  <si>
    <t>SAURASHTRA CHEM LTD. GUJARAT</t>
  </si>
  <si>
    <t>TATA CHEM LIMITED</t>
  </si>
  <si>
    <t>TUTICORIN ALKALI CHEM CHENNAI</t>
  </si>
  <si>
    <t>GUJARAT HEAVY</t>
  </si>
  <si>
    <t>NIRMA LIMITED</t>
  </si>
  <si>
    <t>ANDHRA SUGAR (S)</t>
  </si>
  <si>
    <t>ANDHRA SUGAR (TANNKU)</t>
  </si>
  <si>
    <t>ATUL LTD.(AHEMDABAD)</t>
  </si>
  <si>
    <t>BALLARPUR INDUSTRIES LTD. CHANDERPUR</t>
  </si>
  <si>
    <t>Aditya Birla (BIHAR CAUSTIC &amp; CHEM PALAMAU (Jharkhand_)</t>
  </si>
  <si>
    <t>Aditya Birla (BILT CHEMICALS LTD. KARNATAKA (Solaris)</t>
  </si>
  <si>
    <t>CENTURY RAYON BOMBAY</t>
  </si>
  <si>
    <t>CHEMFEB ALKALIES PONDICHERRY</t>
  </si>
  <si>
    <t>CHEMPLAST SANMAR  ltd CHENNAI</t>
  </si>
  <si>
    <t>DCW LTD. (Tamil Nadu_</t>
  </si>
  <si>
    <t>DURGAPUR CHEM LTD.CALCUTTA</t>
  </si>
  <si>
    <t>GRASIM  Industries MEMBRANE</t>
  </si>
  <si>
    <t>GUJARAT ALKALIES &amp; CHEM LTD. BARODA</t>
  </si>
  <si>
    <t>GUJARAT ALKALIES Chem  (DAHEJ)</t>
  </si>
  <si>
    <t>GUJARAT FLUROCHEMICALS LTD.</t>
  </si>
  <si>
    <t xml:space="preserve">H.J.I. PROP </t>
  </si>
  <si>
    <t>HIND PAPER (Cachaar)</t>
  </si>
  <si>
    <t>HINDUSTAN PAPER Nagoan)</t>
  </si>
  <si>
    <t xml:space="preserve"> Aditya Birla INDIA RAYON (Gujarat)</t>
  </si>
  <si>
    <t>IPCL Reliamce Industries Ltd</t>
  </si>
  <si>
    <t>JAYSHREE CHEM LTD. CALCUTTA</t>
  </si>
  <si>
    <t xml:space="preserve"> Aditya Birla Chem Ltd UP KANORIA CHEMICALS LTD.</t>
  </si>
  <si>
    <t>KOTHARI PERTO CHEM LTD. CHENNAI (Chemplast)</t>
  </si>
  <si>
    <t xml:space="preserve">Meghmani Fine Chemicals Bharuch </t>
  </si>
  <si>
    <t>PUNJAB ALKALIES CHEM</t>
  </si>
  <si>
    <t>SEARCH CHEMICALS MUMBAI (United Phosphors)</t>
  </si>
  <si>
    <t>SHREE RAYALSEEMA ALK ALLIED KURNOOL</t>
  </si>
  <si>
    <t xml:space="preserve">SHRI RAM Vinyl Chemicals Ltd </t>
  </si>
  <si>
    <t xml:space="preserve"> DCM SHRIRAM ALKALI &amp; CHEMICALS</t>
  </si>
  <si>
    <t xml:space="preserve">SIEL COMPLEX Punjab </t>
  </si>
  <si>
    <t>TAMILNADU PETRO PRODUCTS</t>
  </si>
  <si>
    <t>TRAVANCORE TITANIUM PRODUCTS LTD. KERALA</t>
  </si>
  <si>
    <t>ANDHRA SUGAR (TANNKU) Kovur</t>
  </si>
  <si>
    <t>BIHAR CAUSTIC &amp; CHEM PALAMAU ( Jharkhand)</t>
  </si>
  <si>
    <t>BILT CHEMICALS LTD. KARNATAKA(Solaris)</t>
  </si>
  <si>
    <t>CHEMPLAT SANMAR CHENNAI</t>
  </si>
  <si>
    <t>GRASIM INDUSTRIES LTD. (M.P.)</t>
  </si>
  <si>
    <t>H.J.I. PROP</t>
  </si>
  <si>
    <t>HIND PAPER (COO)</t>
  </si>
  <si>
    <t>HINDUSTAN HEAVY CHEM, CALCUTTA</t>
  </si>
  <si>
    <t>HINDUSTAN PAPER NEW DELHI</t>
  </si>
  <si>
    <t xml:space="preserve"> Aditya Birla Nuvo Ltd (INDIA RAYON)</t>
  </si>
  <si>
    <t>Reliance Chemicals Ltd ( IPCL)</t>
  </si>
  <si>
    <t xml:space="preserve"> Chem Plast (KOTHARI PERTO CHEM LTD.)CHENNAI</t>
  </si>
  <si>
    <t>Meghmani Fine Chemicals</t>
  </si>
  <si>
    <t>SHRI RAM FERTILIZRS NEW DELHI</t>
  </si>
  <si>
    <t>SHRIRAM ALKALI &amp; CHEMICALS</t>
  </si>
  <si>
    <t>SIEL COMPLEX NEW DELHI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</si>
  <si>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</si>
  <si>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TANFAC</t>
  </si>
  <si>
    <t>SOUTH P I C (Greenstar Fertilizers)</t>
  </si>
  <si>
    <t>CONTINENTAL CARBON BLACK(orient carbon)</t>
  </si>
  <si>
    <t>PHILLIPS CARBON BLACK CALCUTTA</t>
  </si>
  <si>
    <t>PHILLIPS CARBON COCHIN</t>
  </si>
  <si>
    <t>PHILLIPS CARBON (Bharuch)</t>
  </si>
  <si>
    <t>Aditya Birla HI-TECH CARBON</t>
  </si>
  <si>
    <t>PHILLIPS CARBON BLACK (Mundra)</t>
  </si>
  <si>
    <t>Jai Murthy, (HP)</t>
  </si>
  <si>
    <t>Gulshan Polyols LTD</t>
  </si>
  <si>
    <t>National Perioxide</t>
  </si>
  <si>
    <t>Asian Perioxide</t>
  </si>
  <si>
    <t>HOC Cochin</t>
  </si>
  <si>
    <t>TAMILNADU CHLORATE LTD. MADURAI</t>
  </si>
  <si>
    <t>KERALA MINERALS &amp; METALS LTD. KERALA</t>
  </si>
  <si>
    <t>V.V titanium (KILBURN)</t>
  </si>
  <si>
    <t>UNITED PHOSPHORUS LIMITED GUJARAT</t>
  </si>
  <si>
    <t>METAL POWDER COMPANY LTD.</t>
  </si>
  <si>
    <t>ASHOK ALCO</t>
  </si>
  <si>
    <t>GUJARAT NARMADA VALLEY GUJARAT</t>
  </si>
  <si>
    <t>SANJIVANI SAKHAR KARKHANA LTD.</t>
  </si>
  <si>
    <t>Godavari Biorifirenies Ltd SOMAIYA ORGANICS INDIA LTD.AHMEDNAGAR</t>
  </si>
  <si>
    <t>TRICHY DISTILLIERS</t>
  </si>
  <si>
    <t>VAM ORGANIC J.P. NAGAR(Jubliant)</t>
  </si>
  <si>
    <t>VAM ORGANIC NIRA (Jubliant)</t>
  </si>
  <si>
    <t>LAXMI ORGANIC CHEMICALS</t>
  </si>
  <si>
    <t>IOL</t>
  </si>
  <si>
    <t>Vam organic nira</t>
  </si>
  <si>
    <t>Luna</t>
  </si>
  <si>
    <t>H.O. C. COCHIN</t>
  </si>
  <si>
    <t>HERDILIA CHEM LTD.</t>
  </si>
  <si>
    <t>ASSAM PETROCHEMICALS LTD.GUWAHATI</t>
  </si>
  <si>
    <t>DEEPAK FERTILIZERS MAHARASHTRA</t>
  </si>
  <si>
    <t>NATIONAL FERTILIZERS LIMITED</t>
  </si>
  <si>
    <t>RCF LTD. BOMBAY</t>
  </si>
  <si>
    <t>ALLIED RESINS &amp;  CHEM.LTD(CAL.)</t>
  </si>
  <si>
    <t>H.O. C. Rasayani</t>
  </si>
  <si>
    <t>NUCHEM LIMITED FARIDABAD</t>
  </si>
  <si>
    <t>PERSTROP AEGIS</t>
  </si>
  <si>
    <t>SADHANA NITRO CHEM LTD.</t>
  </si>
  <si>
    <t>kutch chemical industries ltd</t>
  </si>
  <si>
    <t>MYSORE PETRO CHEM. LIMITED</t>
  </si>
  <si>
    <t>THIRUMALAI CHEMICALS LTD.</t>
  </si>
  <si>
    <t>ASIAN PAINTS (I) LTD.(BOMBAY)</t>
  </si>
  <si>
    <t>SRF</t>
  </si>
  <si>
    <t>CHEMPLAST SANMAR CHENNAI</t>
  </si>
  <si>
    <t>Gujarat flourochemicals Ltd</t>
  </si>
  <si>
    <t>(M/s Cetex)</t>
  </si>
  <si>
    <t>SOMAIYA ORGANICS INDIA LTD.MUMBAI</t>
  </si>
  <si>
    <t>VAM ORGANIC NIRA(Jubliant)</t>
  </si>
  <si>
    <t>LAXMI ORGANIC</t>
  </si>
  <si>
    <t>KRISHNA INDL. CORPN LTD. CHENNAI</t>
  </si>
  <si>
    <t>Jindal</t>
  </si>
  <si>
    <t>swati</t>
  </si>
  <si>
    <t>sharp</t>
  </si>
  <si>
    <t>DEEPAK NITRITE VADODARA</t>
  </si>
  <si>
    <t>HIL (Rasayani)</t>
  </si>
  <si>
    <t>HIL Udyogmandal unit)</t>
  </si>
  <si>
    <t xml:space="preserve">D.D.T. TOTAL </t>
  </si>
  <si>
    <t>HIL</t>
  </si>
  <si>
    <t>Coromandal International</t>
  </si>
  <si>
    <t>MALATHION TOTAL</t>
  </si>
  <si>
    <t>SHIVALIK RASAYAN LTD. DEHRADUN</t>
  </si>
  <si>
    <t>SHAW WALLACE &amp; CO.</t>
  </si>
  <si>
    <t>Hyderbad Chemicals Ltd</t>
  </si>
  <si>
    <t>DIMETHOATE TOTAL</t>
  </si>
  <si>
    <t>SABEREO ORGANICS GUJARAT</t>
  </si>
  <si>
    <t>D.D.V.P.TOTAL</t>
  </si>
  <si>
    <t>GUJARAT INSECTICIDES LTD. GUJARAT</t>
  </si>
  <si>
    <t>HIKAL CHEMICALS PANOLI</t>
  </si>
  <si>
    <t>QUINALPHOS TOTAL</t>
  </si>
  <si>
    <t>SUDHARSHAN CHEM LTD. PUNE</t>
  </si>
  <si>
    <t>INDIA PESTICIDES LTD</t>
  </si>
  <si>
    <t>MONOCROTOPHOS TOTAL</t>
  </si>
  <si>
    <t>UNITED PHOSPHORUS LIMITED GUJARAT(cynamid)</t>
  </si>
  <si>
    <t xml:space="preserve"> PHOSPHAMIDON TOTAL</t>
  </si>
  <si>
    <t>RALCHEM (Rallies)</t>
  </si>
  <si>
    <t>PI Industries India Ltd</t>
  </si>
  <si>
    <t>Specters Ethers</t>
  </si>
  <si>
    <t>PHORATE TOTAL</t>
  </si>
  <si>
    <t xml:space="preserve">PESTICIDES INDIA LTD. </t>
  </si>
  <si>
    <t>BHARAT RASAYAN</t>
  </si>
  <si>
    <t xml:space="preserve"> ETHION TOTAL</t>
  </si>
  <si>
    <t>HIL, UDYOGMANDAL</t>
  </si>
  <si>
    <t>Excel Corp Care</t>
  </si>
  <si>
    <t>BHARAT RASYAN</t>
  </si>
  <si>
    <t>RPG LIFE SCIENCE LTD. MUMBAI [Isagro(Asia)Agrochem]</t>
  </si>
  <si>
    <t>FENVALARATE TOTAL</t>
  </si>
  <si>
    <t>BILAG INDUSTRIES LTD.GUJARAT</t>
  </si>
  <si>
    <t>GHARDA CHEM LTD. MUMBAI</t>
  </si>
  <si>
    <t>Meghmani Organics (Agro Chemicals)</t>
  </si>
  <si>
    <t>CYPERMETHRIN TOTAL</t>
  </si>
  <si>
    <t>RALLIS INDIA ANKALESHWAR</t>
  </si>
  <si>
    <t>Nagarjuna</t>
  </si>
  <si>
    <t>ACEPHATE TOTAL</t>
  </si>
  <si>
    <t>DE-NOCIL CROP PROTECTION</t>
  </si>
  <si>
    <t>Rottam India Ltd</t>
  </si>
  <si>
    <t>Insecticides \India Ltd</t>
  </si>
  <si>
    <t>HIL(Rasayani)</t>
  </si>
  <si>
    <t>CHLORPYRIPHOS TOTAL</t>
  </si>
  <si>
    <t>Excel Crop Care</t>
  </si>
  <si>
    <t>TRIAZAPHOS TOTAL</t>
  </si>
  <si>
    <t>LINDANE TOTAL</t>
  </si>
  <si>
    <t>Temphos TOTAL</t>
  </si>
  <si>
    <t>AGRO EVO</t>
  </si>
  <si>
    <t>Deltamethrin TOTAL</t>
  </si>
  <si>
    <t>ALPHAMETHRIN TOTAL</t>
  </si>
  <si>
    <t>syngenta</t>
  </si>
  <si>
    <t>Rotta  R3 Crop Care</t>
  </si>
  <si>
    <t>Profenofos TOTAL</t>
  </si>
  <si>
    <t>Pretitlachlor TOTAL</t>
  </si>
  <si>
    <t>Phenthoate TOTAL</t>
  </si>
  <si>
    <t>Pendimethalin TOTAL</t>
  </si>
  <si>
    <t>Bayer Vap (P) Ltd</t>
  </si>
  <si>
    <t>Permetrin TOTAL</t>
  </si>
  <si>
    <t>Bharat Rasayan Gujarat</t>
  </si>
  <si>
    <t xml:space="preserve">Meghmani organic Ltd </t>
  </si>
  <si>
    <t>Lambda Cyalothrin TOTAL</t>
  </si>
  <si>
    <t>Insecticides</t>
  </si>
  <si>
    <t xml:space="preserve"> Imidacloprid TOTAL</t>
  </si>
  <si>
    <t>RALLIS INDIA MUMBAI</t>
  </si>
  <si>
    <t xml:space="preserve"> CAPTAN &amp; CAPTAFOL TOTAL</t>
  </si>
  <si>
    <t>Syngenta</t>
  </si>
  <si>
    <t>ZIRAM(THIO BARBAMATE) TOTAL</t>
  </si>
  <si>
    <t>MEGHMANI</t>
  </si>
  <si>
    <t>BASF INDIA LTD. MUMBAI</t>
  </si>
  <si>
    <t>CARBANDAZIM(BAVISTIN) TOTAL</t>
  </si>
  <si>
    <t>INDOFIL CHEMICALS CO. MUMBAI</t>
  </si>
  <si>
    <t xml:space="preserve"> MANCOZAB TOTAL</t>
  </si>
  <si>
    <t>Insecticides India Ltd</t>
  </si>
  <si>
    <t xml:space="preserve"> BUTACHLOR TOTAL</t>
  </si>
  <si>
    <t xml:space="preserve"> ISOPROTURON TOTAL</t>
  </si>
  <si>
    <t>EXCEL INDUSTRIES LTD MUMBAI</t>
  </si>
  <si>
    <t>Atul</t>
  </si>
  <si>
    <t xml:space="preserve"> GLYPHOSPHATE TOTAL</t>
  </si>
  <si>
    <t>DIURON TOTAL</t>
  </si>
  <si>
    <t xml:space="preserve"> 2,4D TOTAL</t>
  </si>
  <si>
    <t>Triclopyr TOTAL</t>
  </si>
  <si>
    <t xml:space="preserve"> THIAMETHOXAM TECH TOTAL</t>
  </si>
  <si>
    <t>MEGHMAN</t>
  </si>
  <si>
    <t xml:space="preserve"> ATRAZIN TOTAL</t>
  </si>
  <si>
    <t>Rallies India Ltd</t>
  </si>
  <si>
    <t xml:space="preserve">  METRIBUZIN TOTAL</t>
  </si>
  <si>
    <t>ZINC PHOSPHIDE TOTAL</t>
  </si>
  <si>
    <t xml:space="preserve"> ALUMINIUM PHOSPHID TOTAL</t>
  </si>
  <si>
    <t>Dicofol TOTAL</t>
  </si>
  <si>
    <t>ATUL LTD.(AHEMDABAD) PP Site</t>
  </si>
  <si>
    <t>CLARIANT INIDA LTD.</t>
  </si>
  <si>
    <t xml:space="preserve">Neelikon Food dyes </t>
  </si>
  <si>
    <t>Rohan Dyes</t>
  </si>
  <si>
    <t>Asiatic Colour chem Ind. Ltd</t>
  </si>
  <si>
    <t>Dynamic Industries Ltd Gujarat</t>
  </si>
  <si>
    <t>LONA INDUSTRIES LTD. MUMBAI</t>
  </si>
  <si>
    <t>Bodal Chemical Ltd, Ahmedabad</t>
  </si>
  <si>
    <t>colourtax</t>
  </si>
  <si>
    <t>alphs chemicals pvt Ltd</t>
  </si>
  <si>
    <t>Lonsen  Kiri Chemical Industries Ltd</t>
  </si>
  <si>
    <t>COLOUR CHEM LTD. MUMBAI</t>
  </si>
  <si>
    <t>RATHI UDYOG</t>
  </si>
  <si>
    <t>Specturm Dyes &amp; Chemicals Ltd</t>
  </si>
  <si>
    <t>Kyati Chem Ltd</t>
  </si>
  <si>
    <t>Deepak Nitrite</t>
  </si>
  <si>
    <t>PIDILITE INDUSTRIES</t>
  </si>
  <si>
    <t>ATUL LIMITED</t>
  </si>
  <si>
    <t>Heudach Colour Pvt Ltd Gujarat</t>
  </si>
  <si>
    <t>Meghmani organic Ltd (Pigment)</t>
  </si>
  <si>
    <t>Asahi Songwann</t>
  </si>
  <si>
    <t>Pathanlo Colours &amp; Chemicals</t>
  </si>
  <si>
    <t>Dyes Stat</t>
  </si>
  <si>
    <t>Kiri Industries Ltd, Ahmedabad</t>
  </si>
  <si>
    <t xml:space="preserve">Jay Chemical Industries Limitd, Ahmedabad </t>
  </si>
  <si>
    <t>Astik Dyestuff Pvt Ltd, Mumbai</t>
  </si>
  <si>
    <t xml:space="preserve">Meghmani dyes and intermediateSd Ltd </t>
  </si>
  <si>
    <t xml:space="preserve">Chromatic India </t>
  </si>
  <si>
    <t>Baroda( M/s Huntsman)</t>
  </si>
  <si>
    <t>Shri chakra organica</t>
  </si>
  <si>
    <t>Dyes Star</t>
  </si>
  <si>
    <t>Ambuja Intermediates Ltd</t>
  </si>
  <si>
    <t>Asiatic Pigments</t>
  </si>
  <si>
    <t>Aries Dyechem Industries</t>
  </si>
  <si>
    <t>Tata Pigments</t>
  </si>
  <si>
    <t>Lanxess</t>
  </si>
  <si>
    <t>* Combined Capacity</t>
  </si>
  <si>
    <t>M/s Sudarshan Chemicals Ltd</t>
  </si>
  <si>
    <t>Monocrotophos,Phosphamdion,quinalphos,DDVP</t>
  </si>
  <si>
    <t>Trizaphos Chloropyriphos Organic Pigments/Pigments Emulsion</t>
  </si>
  <si>
    <t>M/s Isagro (Asia) Agrochemicals Ltd</t>
  </si>
  <si>
    <t>Fanvalerate, Cypermethrin and Alphamethrin</t>
  </si>
  <si>
    <t>M/s Gujarat Insecticides Ltd</t>
  </si>
  <si>
    <t>Fanvalerate, Cypermethrin Quinalaphos Trizaphos</t>
  </si>
  <si>
    <t>M/s Insecticides India Ltd</t>
  </si>
  <si>
    <t>Butachlore,Atrazine, DDVP Glyphosate and Chlorpyriphos</t>
  </si>
  <si>
    <t xml:space="preserve"> </t>
  </si>
  <si>
    <t>M/s Rathi Udyog Ltd</t>
  </si>
  <si>
    <t>Disperse Dyes, Acid Dyes and Other Dyes</t>
  </si>
  <si>
    <t>Tagros</t>
  </si>
  <si>
    <t>Hexacanozole</t>
  </si>
  <si>
    <t xml:space="preserve"> TOTAL</t>
  </si>
  <si>
    <t>Dyes &amp; Pigments</t>
  </si>
  <si>
    <t>5. Dyes &amp; Pigments</t>
  </si>
  <si>
    <t xml:space="preserve">   (Figures in 000'MT)</t>
  </si>
  <si>
    <t>2015-16</t>
  </si>
  <si>
    <t>NR</t>
  </si>
  <si>
    <t>Andaman &amp; Nicobar</t>
  </si>
  <si>
    <t>2016-17</t>
  </si>
  <si>
    <t>(Figures in MT)</t>
  </si>
  <si>
    <t>CAGR (%)</t>
  </si>
  <si>
    <t xml:space="preserve">Organic Chemicals </t>
  </si>
  <si>
    <t>2017-18</t>
  </si>
  <si>
    <t>2018-19</t>
  </si>
  <si>
    <t>2019-20</t>
  </si>
  <si>
    <t>POTASSIUM IODATE</t>
  </si>
  <si>
    <r>
      <rPr>
        <b/>
        <sz val="11"/>
        <color indexed="8"/>
        <rFont val="Calibri"/>
        <family val="2"/>
        <scheme val="minor"/>
      </rPr>
      <t>Union Territories</t>
    </r>
  </si>
  <si>
    <t>2020-21</t>
  </si>
  <si>
    <t>2021-22</t>
  </si>
  <si>
    <t>2022-23</t>
  </si>
  <si>
    <t>2023-24</t>
  </si>
  <si>
    <t>2024-25</t>
  </si>
  <si>
    <t>2025-26</t>
  </si>
  <si>
    <t>2026-27</t>
  </si>
  <si>
    <t>Actual Values</t>
  </si>
  <si>
    <t>Forecast Values</t>
  </si>
  <si>
    <t>Ladakh</t>
  </si>
  <si>
    <t>2027-28</t>
  </si>
  <si>
    <t>Lakshadweep</t>
  </si>
  <si>
    <t>Delhi</t>
  </si>
  <si>
    <t>Chandigarh</t>
  </si>
  <si>
    <t>Tripura</t>
  </si>
  <si>
    <t>Organic State</t>
  </si>
  <si>
    <t>Sikkim</t>
  </si>
  <si>
    <t>Nagaland</t>
  </si>
  <si>
    <t>Mizoram</t>
  </si>
  <si>
    <t>Meghalaya</t>
  </si>
  <si>
    <t>Manipur</t>
  </si>
  <si>
    <t>Assam</t>
  </si>
  <si>
    <t>Arunachal Pradesh</t>
  </si>
  <si>
    <t>West Bengal</t>
  </si>
  <si>
    <t>Uttarakhand</t>
  </si>
  <si>
    <t>Uttar Pradesh</t>
  </si>
  <si>
    <t>Telangana</t>
  </si>
  <si>
    <t>Tamil Nadu</t>
  </si>
  <si>
    <t>Rajasthan</t>
  </si>
  <si>
    <t>Punjab</t>
  </si>
  <si>
    <t>Maharashtra</t>
  </si>
  <si>
    <t>Madhya Pradesh</t>
  </si>
  <si>
    <t>Kerala</t>
  </si>
  <si>
    <t>Karnataka</t>
  </si>
  <si>
    <t>Jharkhand</t>
  </si>
  <si>
    <t>Himachal Pradesh</t>
  </si>
  <si>
    <t>Haryana</t>
  </si>
  <si>
    <t>Gujarat</t>
  </si>
  <si>
    <t>Goa</t>
  </si>
  <si>
    <t>Chhattisgarh</t>
  </si>
  <si>
    <t>Bihar</t>
  </si>
  <si>
    <t>Andhra Pradesh</t>
  </si>
  <si>
    <r>
      <rPr>
        <b/>
        <i/>
        <sz val="11"/>
        <rFont val="Calibri"/>
        <family val="2"/>
        <scheme val="minor"/>
      </rPr>
      <t xml:space="preserve">Note: 1. </t>
    </r>
    <r>
      <rPr>
        <i/>
        <sz val="11"/>
        <rFont val="Calibri"/>
        <family val="2"/>
        <scheme val="minor"/>
      </rPr>
      <t>Production and Installed Capacity data based on MPRs received from manufacturer of chemicals under large and medium scale units only monitored by S&amp;M Division of DCPC.</t>
    </r>
  </si>
  <si>
    <r>
      <rPr>
        <b/>
        <i/>
        <sz val="11"/>
        <rFont val="Calibri"/>
        <family val="2"/>
        <scheme val="minor"/>
      </rPr>
      <t>3.</t>
    </r>
    <r>
      <rPr>
        <i/>
        <sz val="11"/>
        <rFont val="Calibri"/>
        <family val="2"/>
        <scheme val="minor"/>
      </rPr>
      <t xml:space="preserve"> Import and Export includes both technical and formulations.</t>
    </r>
  </si>
  <si>
    <r>
      <rPr>
        <b/>
        <i/>
        <sz val="11"/>
        <rFont val="Calibri"/>
        <family val="2"/>
        <scheme val="minor"/>
      </rPr>
      <t>Note: 1.</t>
    </r>
    <r>
      <rPr>
        <i/>
        <sz val="11"/>
        <rFont val="Calibri"/>
        <family val="2"/>
        <scheme val="minor"/>
      </rPr>
      <t xml:space="preserve"> Production and Installed Capacity data based on MPRs received from manufacturer under large and medium scale units only monitored by S&amp;M Division of DCPC.</t>
    </r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</si>
  <si>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Data Source in respect of imports and exports is DGCIS, Kolkata, M/o Commerce and Industry.</t>
    </r>
  </si>
  <si>
    <r>
      <rPr>
        <b/>
        <i/>
        <sz val="11"/>
        <rFont val="Calibri"/>
        <family val="2"/>
        <scheme val="minor"/>
      </rPr>
      <t>2.</t>
    </r>
    <r>
      <rPr>
        <i/>
        <sz val="11"/>
        <rFont val="Calibri"/>
        <family val="2"/>
        <scheme val="minor"/>
      </rPr>
      <t xml:space="preserve"> Data Source in respect of imports and exports is DGCIS, Kolkata, M/o Commerce and Industry.</t>
    </r>
  </si>
  <si>
    <r>
      <rPr>
        <b/>
        <i/>
        <sz val="11"/>
        <rFont val="Calibri"/>
        <family val="2"/>
        <scheme val="minor"/>
      </rPr>
      <t>Note:</t>
    </r>
    <r>
      <rPr>
        <i/>
        <sz val="11"/>
        <rFont val="Calibri"/>
        <family val="2"/>
        <scheme val="minor"/>
      </rPr>
      <t xml:space="preserve"> Production and Installed Capacity data based on MPRs received from manufacturer of chemicals under large and medium scale units only monitored by S&amp;M Division of DCPC.</t>
    </r>
  </si>
  <si>
    <t>Total Major Chemicals</t>
  </si>
  <si>
    <r>
      <rPr>
        <b/>
        <i/>
        <sz val="11"/>
        <rFont val="Calibri"/>
        <family val="2"/>
        <scheme val="minor"/>
      </rPr>
      <t>Note:</t>
    </r>
    <r>
      <rPr>
        <i/>
        <sz val="11"/>
        <rFont val="Calibri"/>
        <family val="2"/>
        <scheme val="minor"/>
      </rPr>
      <t xml:space="preserve">  Installed Capacity data based on MPRs received from manufacturer of chemicals under large and medium scale units only monitored by S&amp;M Division of DCPC.</t>
    </r>
  </si>
  <si>
    <t>Products</t>
  </si>
  <si>
    <t>Groups</t>
  </si>
  <si>
    <t>Total Major Chemicals (1 to 5)</t>
  </si>
  <si>
    <t>4. Pesticides (Tech.)</t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</si>
  <si>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$ Imports and Exports includes both technical and formulations.</t>
    </r>
  </si>
  <si>
    <t>North-Eastern States</t>
  </si>
  <si>
    <r>
      <rPr>
        <b/>
        <i/>
        <sz val="11"/>
        <rFont val="Calibri"/>
        <family val="2"/>
        <scheme val="minor"/>
      </rPr>
      <t>Note: 1.</t>
    </r>
    <r>
      <rPr>
        <i/>
        <sz val="11"/>
        <rFont val="Calibri"/>
        <family val="2"/>
        <scheme val="minor"/>
      </rPr>
      <t xml:space="preserve"> Production and Installed Capacity data based on MPRs received from manufacturer of chemicals under large and medium scale units only monitored by S&amp;M Division of DCPC.</t>
    </r>
  </si>
  <si>
    <r>
      <rPr>
        <b/>
        <i/>
        <sz val="11"/>
        <rFont val="Calibri"/>
        <family val="2"/>
        <scheme val="minor"/>
      </rPr>
      <t>2.</t>
    </r>
    <r>
      <rPr>
        <i/>
        <sz val="11"/>
        <rFont val="Calibri"/>
        <family val="2"/>
        <scheme val="minor"/>
      </rPr>
      <t xml:space="preserve"> Data Source in respect of Imports and Exports is DGCIS, Kolkata, M/o Commerce and Industry.</t>
    </r>
  </si>
  <si>
    <r>
      <rPr>
        <b/>
        <i/>
        <sz val="11"/>
        <rFont val="Calibri"/>
        <family val="2"/>
        <scheme val="minor"/>
      </rPr>
      <t>3.</t>
    </r>
    <r>
      <rPr>
        <i/>
        <sz val="11"/>
        <rFont val="Calibri"/>
        <family val="2"/>
        <scheme val="minor"/>
      </rPr>
      <t xml:space="preserve"> Consumption is derived as Production + Imports - Exports</t>
    </r>
  </si>
  <si>
    <t xml:space="preserve">Trend line </t>
  </si>
  <si>
    <t xml:space="preserve">Imports </t>
  </si>
  <si>
    <t xml:space="preserve">Exports </t>
  </si>
  <si>
    <t>Jammu &amp; Kashmir</t>
  </si>
  <si>
    <t>Orissa</t>
  </si>
  <si>
    <t>Sub Total</t>
  </si>
  <si>
    <t>Dadra &amp; Nagar Haveli &amp; Daman &amp; Diu</t>
  </si>
  <si>
    <t>Pondicherry</t>
  </si>
  <si>
    <t>2028-29</t>
  </si>
  <si>
    <r>
      <rPr>
        <b/>
        <i/>
        <sz val="11"/>
        <color theme="1"/>
        <rFont val="Calibri"/>
        <family val="2"/>
        <scheme val="minor"/>
      </rPr>
      <t>4.</t>
    </r>
    <r>
      <rPr>
        <i/>
        <sz val="11"/>
        <color theme="1"/>
        <rFont val="Calibri"/>
        <family val="2"/>
        <scheme val="minor"/>
      </rPr>
      <t xml:space="preserve"> Projected figures  have been calculated by using Linear regression in MS Excel.(Y=aX+b)</t>
    </r>
  </si>
  <si>
    <t>S. No.</t>
  </si>
  <si>
    <t>States/UTs</t>
  </si>
  <si>
    <t>2029-30</t>
  </si>
  <si>
    <r>
      <rPr>
        <b/>
        <sz val="11"/>
        <rFont val="Calibri"/>
        <family val="2"/>
        <scheme val="minor"/>
      </rPr>
      <t xml:space="preserve">Source: </t>
    </r>
    <r>
      <rPr>
        <sz val="11"/>
        <rFont val="Calibri"/>
        <family val="2"/>
        <scheme val="minor"/>
      </rPr>
      <t>Directorate of Plant Protection, Quarantine &amp; Storage, Department of Agriculture &amp; Farmers Welfare, Ministry of Agriculture &amp; Farmers Welfare (</t>
    </r>
    <r>
      <rPr>
        <i/>
        <sz val="11"/>
        <rFont val="Calibri"/>
        <family val="2"/>
        <scheme val="minor"/>
      </rPr>
      <t>https://ppqs.gov.in/statistical-database</t>
    </r>
    <r>
      <rPr>
        <sz val="11"/>
        <rFont val="Calibri"/>
        <family val="2"/>
        <scheme val="minor"/>
      </rPr>
      <t>)</t>
    </r>
  </si>
  <si>
    <t>2030-31</t>
  </si>
  <si>
    <t>Major Groups / Products</t>
  </si>
  <si>
    <t xml:space="preserve">CAGR (%) </t>
  </si>
  <si>
    <t>Capacity Utilization in 2023-24 (%)</t>
  </si>
  <si>
    <t>4. Pesticides and Insecticides</t>
  </si>
  <si>
    <t>FENVALERATE</t>
  </si>
  <si>
    <t>TRIAZOPHOS</t>
  </si>
  <si>
    <t>TEMEPHOS</t>
  </si>
  <si>
    <t>DELTAMETHRIN</t>
  </si>
  <si>
    <t>PROFENOFOS TECHNICAL</t>
  </si>
  <si>
    <t>PRETILACHLOR TECHNICAL</t>
  </si>
  <si>
    <t>LAMBDA CYHALOTHRIN</t>
  </si>
  <si>
    <t>PHENTHOATE</t>
  </si>
  <si>
    <t>PERMETHRIN TECH</t>
  </si>
  <si>
    <t>IMIDACALOPRID TECH</t>
  </si>
  <si>
    <t>CARBENDZIM(BAVISTIN)</t>
  </si>
  <si>
    <t>HEXACONAZOLE</t>
  </si>
  <si>
    <t>METCONAZOLE</t>
  </si>
  <si>
    <t>2, 4-D</t>
  </si>
  <si>
    <t>ETHOFUMESATE TECHNICAL</t>
  </si>
  <si>
    <t>THIAMETHOXAM TECHNICAL</t>
  </si>
  <si>
    <t>PENDIMETHALIN</t>
  </si>
  <si>
    <t>TRICLOPYR ACID TECH</t>
  </si>
  <si>
    <t>GLYPHOSATE</t>
  </si>
  <si>
    <t>ALUMINIUM PHOSPHIDE</t>
  </si>
  <si>
    <t>DICOFOL</t>
  </si>
  <si>
    <t>5. Dyes and Pigments</t>
  </si>
  <si>
    <t>ORGANIC PIGMENT</t>
  </si>
  <si>
    <t>INORGANIC PIGMENTS</t>
  </si>
  <si>
    <t>Total (All Groups)</t>
  </si>
  <si>
    <r>
      <rPr>
        <b/>
        <i/>
        <sz val="11"/>
        <rFont val="Calibri"/>
        <family val="2"/>
        <scheme val="minor"/>
      </rPr>
      <t>Note:</t>
    </r>
    <r>
      <rPr>
        <i/>
        <sz val="11"/>
        <rFont val="Calibri"/>
        <family val="2"/>
        <scheme val="minor"/>
      </rPr>
      <t xml:space="preserve"> Production and Installed Capacity data based on MPRs received from manufacturer under large and medium scale units only monitored by S&amp;M Division of DCPC.</t>
    </r>
  </si>
  <si>
    <r>
      <rPr>
        <b/>
        <sz val="11"/>
        <color indexed="8"/>
        <rFont val="Calibri"/>
        <family val="2"/>
        <scheme val="minor"/>
      </rPr>
      <t>NR</t>
    </r>
    <r>
      <rPr>
        <b/>
        <i/>
        <sz val="11"/>
        <color indexed="8"/>
        <rFont val="Calibri"/>
        <family val="2"/>
        <scheme val="minor"/>
      </rPr>
      <t xml:space="preserve">- </t>
    </r>
    <r>
      <rPr>
        <i/>
        <sz val="11"/>
        <color indexed="8"/>
        <rFont val="Calibri"/>
        <family val="2"/>
        <scheme val="minor"/>
      </rPr>
      <t>Not reported</t>
    </r>
  </si>
  <si>
    <r>
      <t>Table 1: Performance of Selected Major Chemicals (Group-wise) during FY 2017-18 to FY 2024-25</t>
    </r>
    <r>
      <rPr>
        <b/>
        <sz val="11"/>
        <rFont val="Calibri"/>
        <family val="2"/>
        <scheme val="minor"/>
      </rPr>
      <t xml:space="preserve"> at a Glance</t>
    </r>
  </si>
  <si>
    <t>Table 1A: Projection of Production, Installed Capacity, Export and Import of Selected Major Chemicals (Group-wise) during FY 2025-26 to FY 2030-31.</t>
  </si>
  <si>
    <t>Table 2: Production, Installed Capacity &amp; Growth of Selected  Major Chemicals (Group-wise) during FY 2017-18 to FY 2024-25.</t>
  </si>
  <si>
    <t>Table 3: Production, Capacity Utilization &amp; Growth of Major Chemicals (Product-wise) during FY 2017-18 to FY 2024-25</t>
  </si>
  <si>
    <t>Table 4: Installed Capacity of Selected Chemicals (Group-wise) during FY 2017-18 to FY 2024-25</t>
  </si>
  <si>
    <t>Table 5: Consumption of Selected Major Chemicals (Product-wise) during FY 2017-18  to FY 2024-25</t>
  </si>
  <si>
    <t>Table 5A: Consumption  of Chemical Pesticides in various States/UTs during FY 2020-21 to FY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</si>
</sst>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\(0\)"/>
    <numFmt numFmtId="166" formatCode="0.000"/>
  </numFmts>
  <fonts count="50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匠牥晩††††††††††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20"/>
      <color indexed="8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6"/>
      <color indexed="8"/>
      <name val="Arial"/>
      <family val="2"/>
    </font>
    <font>
      <b/>
      <sz val="9"/>
      <color indexed="8"/>
      <name val="Arial"/>
      <family val="2"/>
    </font>
    <font>
      <sz val="12"/>
      <color indexed="8"/>
      <name val=" New Roman     "/>
    </font>
    <font>
      <i/>
      <sz val="12"/>
      <color indexed="8"/>
      <name val="Arial"/>
      <family val="2"/>
    </font>
    <font>
      <sz val="14"/>
      <color indexed="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color theme="1"/>
      <name val="Verdana"/>
      <family val="2"/>
    </font>
    <font>
      <sz val="7.5"/>
      <color theme="1"/>
      <name val="Verdana"/>
      <family val="2"/>
    </font>
    <font>
      <sz val="11"/>
      <color theme="1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6F4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8" fillId="0" borderId="0"/>
    <xf numFmtId="0" fontId="4" fillId="0" borderId="0"/>
    <xf numFmtId="0" fontId="42" fillId="0" borderId="0"/>
    <xf numFmtId="0" fontId="18" fillId="0" borderId="0"/>
  </cellStyleXfs>
  <cellXfs count="295">
    <xf numFmtId="0" fontId="0" fillId="0" borderId="0" xfId="0"/>
    <xf numFmtId="0" fontId="2" fillId="0" borderId="0" xfId="0" applyFont="1"/>
    <xf numFmtId="0" fontId="1" fillId="0" borderId="1" xfId="0" applyFont="1" applyBorder="1"/>
    <xf numFmtId="0" fontId="6" fillId="0" borderId="2" xfId="3" applyFont="1" applyBorder="1" applyAlignment="1">
      <alignment horizontal="right"/>
    </xf>
    <xf numFmtId="0" fontId="6" fillId="0" borderId="3" xfId="3" applyFont="1" applyBorder="1" applyAlignment="1">
      <alignment horizontal="left" vertical="center" wrapText="1"/>
    </xf>
    <xf numFmtId="16" fontId="1" fillId="0" borderId="2" xfId="0" applyNumberFormat="1" applyFont="1" applyBorder="1" applyAlignment="1">
      <alignment horizontal="right"/>
    </xf>
    <xf numFmtId="0" fontId="5" fillId="0" borderId="2" xfId="3" applyFont="1" applyBorder="1"/>
    <xf numFmtId="0" fontId="6" fillId="0" borderId="2" xfId="3" applyFont="1" applyBorder="1" applyAlignment="1">
      <alignment vertical="center"/>
    </xf>
    <xf numFmtId="0" fontId="2" fillId="0" borderId="2" xfId="0" applyFont="1" applyBorder="1"/>
    <xf numFmtId="0" fontId="19" fillId="0" borderId="2" xfId="3" applyFont="1" applyBorder="1" applyAlignment="1">
      <alignment vertical="center"/>
    </xf>
    <xf numFmtId="0" fontId="1" fillId="0" borderId="2" xfId="0" applyFont="1" applyBorder="1"/>
    <xf numFmtId="0" fontId="6" fillId="0" borderId="2" xfId="3" applyFont="1" applyBorder="1"/>
    <xf numFmtId="0" fontId="5" fillId="0" borderId="3" xfId="3" applyFont="1" applyBorder="1"/>
    <xf numFmtId="0" fontId="7" fillId="0" borderId="2" xfId="0" applyFont="1" applyBorder="1"/>
    <xf numFmtId="0" fontId="8" fillId="0" borderId="2" xfId="0" applyFont="1" applyBorder="1"/>
    <xf numFmtId="0" fontId="6" fillId="0" borderId="4" xfId="3" applyFont="1" applyBorder="1" applyAlignment="1">
      <alignment vertical="center"/>
    </xf>
    <xf numFmtId="0" fontId="1" fillId="0" borderId="0" xfId="0" applyFont="1"/>
    <xf numFmtId="0" fontId="5" fillId="0" borderId="2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10" fillId="0" borderId="2" xfId="0" applyFont="1" applyBorder="1"/>
    <xf numFmtId="0" fontId="1" fillId="0" borderId="3" xfId="0" applyFont="1" applyBorder="1"/>
    <xf numFmtId="0" fontId="2" fillId="0" borderId="4" xfId="0" applyFont="1" applyBorder="1"/>
    <xf numFmtId="0" fontId="8" fillId="0" borderId="4" xfId="0" applyFont="1" applyBorder="1"/>
    <xf numFmtId="0" fontId="11" fillId="0" borderId="2" xfId="0" applyFont="1" applyBorder="1"/>
    <xf numFmtId="0" fontId="19" fillId="0" borderId="2" xfId="0" applyFont="1" applyBorder="1"/>
    <xf numFmtId="0" fontId="12" fillId="0" borderId="2" xfId="3" applyFont="1" applyBorder="1" applyAlignment="1">
      <alignment vertical="center"/>
    </xf>
    <xf numFmtId="0" fontId="5" fillId="0" borderId="2" xfId="3" applyFont="1" applyBorder="1" applyAlignment="1">
      <alignment horizontal="right"/>
    </xf>
    <xf numFmtId="0" fontId="13" fillId="0" borderId="2" xfId="3" applyFont="1" applyBorder="1" applyAlignment="1">
      <alignment vertical="center"/>
    </xf>
    <xf numFmtId="0" fontId="20" fillId="0" borderId="2" xfId="0" applyFont="1" applyBorder="1" applyAlignment="1">
      <alignment horizontal="left" wrapText="1"/>
    </xf>
    <xf numFmtId="0" fontId="2" fillId="0" borderId="5" xfId="0" applyFont="1" applyBorder="1"/>
    <xf numFmtId="0" fontId="5" fillId="0" borderId="5" xfId="3" applyFont="1" applyBorder="1"/>
    <xf numFmtId="0" fontId="14" fillId="0" borderId="2" xfId="0" applyFont="1" applyBorder="1" applyAlignment="1">
      <alignment vertical="center"/>
    </xf>
    <xf numFmtId="0" fontId="1" fillId="0" borderId="5" xfId="0" applyFont="1" applyBorder="1"/>
    <xf numFmtId="0" fontId="5" fillId="0" borderId="2" xfId="3" applyFont="1" applyBorder="1" applyAlignment="1">
      <alignment vertical="center" wrapText="1"/>
    </xf>
    <xf numFmtId="0" fontId="6" fillId="0" borderId="5" xfId="3" applyFont="1" applyBorder="1"/>
    <xf numFmtId="0" fontId="21" fillId="0" borderId="2" xfId="3" applyFont="1" applyBorder="1"/>
    <xf numFmtId="0" fontId="21" fillId="0" borderId="2" xfId="3" applyFont="1" applyBorder="1" applyAlignment="1">
      <alignment vertical="center"/>
    </xf>
    <xf numFmtId="0" fontId="21" fillId="0" borderId="5" xfId="3" applyFont="1" applyBorder="1"/>
    <xf numFmtId="0" fontId="6" fillId="0" borderId="3" xfId="3" applyFont="1" applyBorder="1"/>
    <xf numFmtId="0" fontId="6" fillId="0" borderId="6" xfId="3" applyFont="1" applyBorder="1"/>
    <xf numFmtId="0" fontId="2" fillId="0" borderId="2" xfId="0" applyFont="1" applyBorder="1" applyAlignment="1">
      <alignment wrapText="1"/>
    </xf>
    <xf numFmtId="0" fontId="5" fillId="0" borderId="0" xfId="3" applyFont="1" applyAlignment="1">
      <alignment vertical="center"/>
    </xf>
    <xf numFmtId="0" fontId="2" fillId="0" borderId="2" xfId="3" applyFont="1" applyBorder="1"/>
    <xf numFmtId="0" fontId="2" fillId="0" borderId="2" xfId="3" applyFont="1" applyBorder="1" applyAlignment="1">
      <alignment horizontal="right"/>
    </xf>
    <xf numFmtId="0" fontId="5" fillId="0" borderId="5" xfId="3" applyFont="1" applyBorder="1" applyAlignment="1">
      <alignment horizontal="right"/>
    </xf>
    <xf numFmtId="0" fontId="2" fillId="0" borderId="3" xfId="0" applyFont="1" applyBorder="1"/>
    <xf numFmtId="0" fontId="5" fillId="0" borderId="6" xfId="3" applyFont="1" applyBorder="1"/>
    <xf numFmtId="0" fontId="22" fillId="2" borderId="2" xfId="0" applyFont="1" applyFill="1" applyBorder="1" applyAlignment="1">
      <alignment wrapText="1"/>
    </xf>
    <xf numFmtId="0" fontId="23" fillId="2" borderId="2" xfId="0" applyFont="1" applyFill="1" applyBorder="1" applyAlignment="1">
      <alignment horizontal="center" wrapText="1"/>
    </xf>
    <xf numFmtId="0" fontId="24" fillId="2" borderId="2" xfId="0" applyFont="1" applyFill="1" applyBorder="1" applyAlignment="1">
      <alignment wrapText="1"/>
    </xf>
    <xf numFmtId="0" fontId="0" fillId="3" borderId="2" xfId="0" applyFill="1" applyBorder="1"/>
    <xf numFmtId="0" fontId="1" fillId="0" borderId="4" xfId="0" applyFont="1" applyBorder="1"/>
    <xf numFmtId="0" fontId="1" fillId="0" borderId="7" xfId="0" applyFont="1" applyBorder="1"/>
    <xf numFmtId="0" fontId="2" fillId="0" borderId="7" xfId="0" applyFont="1" applyBorder="1"/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5" fillId="0" borderId="4" xfId="3" applyFont="1" applyBorder="1"/>
    <xf numFmtId="0" fontId="15" fillId="0" borderId="2" xfId="3" applyFont="1" applyBorder="1"/>
    <xf numFmtId="1" fontId="19" fillId="0" borderId="8" xfId="0" applyNumberFormat="1" applyFont="1" applyBorder="1"/>
    <xf numFmtId="0" fontId="25" fillId="0" borderId="2" xfId="0" applyFont="1" applyBorder="1" applyAlignment="1">
      <alignment horizontal="left" wrapText="1"/>
    </xf>
    <xf numFmtId="0" fontId="25" fillId="0" borderId="2" xfId="0" applyFont="1" applyBorder="1" applyAlignment="1">
      <alignment horizontal="right" wrapText="1"/>
    </xf>
    <xf numFmtId="0" fontId="25" fillId="0" borderId="2" xfId="0" applyFont="1" applyBorder="1" applyAlignment="1">
      <alignment wrapText="1"/>
    </xf>
    <xf numFmtId="0" fontId="5" fillId="0" borderId="2" xfId="3" quotePrefix="1" applyFont="1" applyBorder="1"/>
    <xf numFmtId="0" fontId="25" fillId="0" borderId="0" xfId="0" applyFont="1"/>
    <xf numFmtId="0" fontId="26" fillId="0" borderId="2" xfId="0" applyFont="1" applyBorder="1" applyAlignment="1">
      <alignment horizontal="left" wrapText="1"/>
    </xf>
    <xf numFmtId="0" fontId="26" fillId="0" borderId="2" xfId="0" applyFont="1" applyBorder="1" applyAlignment="1">
      <alignment horizontal="right" wrapText="1"/>
    </xf>
    <xf numFmtId="0" fontId="6" fillId="0" borderId="5" xfId="3" applyFont="1" applyBorder="1" applyAlignment="1">
      <alignment horizontal="right"/>
    </xf>
    <xf numFmtId="0" fontId="27" fillId="0" borderId="2" xfId="3" applyFont="1" applyBorder="1" applyAlignment="1">
      <alignment vertical="center"/>
    </xf>
    <xf numFmtId="0" fontId="16" fillId="0" borderId="2" xfId="3" applyFont="1" applyBorder="1" applyAlignment="1">
      <alignment vertical="center"/>
    </xf>
    <xf numFmtId="0" fontId="5" fillId="0" borderId="5" xfId="3" quotePrefix="1" applyFont="1" applyBorder="1"/>
    <xf numFmtId="0" fontId="2" fillId="0" borderId="9" xfId="0" applyFont="1" applyBorder="1" applyAlignment="1">
      <alignment wrapText="1"/>
    </xf>
    <xf numFmtId="0" fontId="6" fillId="0" borderId="2" xfId="3" quotePrefix="1" applyFont="1" applyBorder="1"/>
    <xf numFmtId="0" fontId="6" fillId="0" borderId="8" xfId="3" applyFont="1" applyBorder="1"/>
    <xf numFmtId="0" fontId="0" fillId="0" borderId="0" xfId="0" applyAlignment="1">
      <alignment wrapText="1"/>
    </xf>
    <xf numFmtId="0" fontId="21" fillId="0" borderId="0" xfId="0" applyFont="1"/>
    <xf numFmtId="0" fontId="25" fillId="0" borderId="2" xfId="0" applyFont="1" applyBorder="1"/>
    <xf numFmtId="0" fontId="5" fillId="0" borderId="0" xfId="3" applyFont="1"/>
    <xf numFmtId="0" fontId="1" fillId="0" borderId="8" xfId="0" applyFont="1" applyBorder="1"/>
    <xf numFmtId="0" fontId="28" fillId="0" borderId="0" xfId="0" applyFont="1"/>
    <xf numFmtId="0" fontId="17" fillId="0" borderId="0" xfId="0" applyFont="1"/>
    <xf numFmtId="1" fontId="19" fillId="0" borderId="0" xfId="0" applyNumberFormat="1" applyFont="1"/>
    <xf numFmtId="2" fontId="19" fillId="0" borderId="2" xfId="0" applyNumberFormat="1" applyFont="1" applyBorder="1"/>
    <xf numFmtId="1" fontId="0" fillId="0" borderId="0" xfId="0" applyNumberFormat="1"/>
    <xf numFmtId="0" fontId="30" fillId="0" borderId="2" xfId="0" applyFont="1" applyBorder="1" applyAlignment="1">
      <alignment horizontal="left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/>
    </xf>
    <xf numFmtId="1" fontId="32" fillId="0" borderId="2" xfId="0" applyNumberFormat="1" applyFont="1" applyBorder="1" applyAlignment="1">
      <alignment horizontal="right"/>
    </xf>
    <xf numFmtId="1" fontId="38" fillId="0" borderId="2" xfId="3" applyNumberFormat="1" applyFont="1" applyBorder="1"/>
    <xf numFmtId="1" fontId="38" fillId="0" borderId="2" xfId="3" applyNumberFormat="1" applyFont="1" applyBorder="1" applyAlignment="1">
      <alignment horizontal="right"/>
    </xf>
    <xf numFmtId="1" fontId="0" fillId="0" borderId="2" xfId="0" applyNumberFormat="1" applyBorder="1" applyAlignment="1">
      <alignment horizontal="right" vertical="center" wrapText="1"/>
    </xf>
    <xf numFmtId="1" fontId="32" fillId="0" borderId="2" xfId="0" applyNumberFormat="1" applyFont="1" applyBorder="1"/>
    <xf numFmtId="1" fontId="36" fillId="0" borderId="2" xfId="0" applyNumberFormat="1" applyFont="1" applyBorder="1" applyAlignment="1">
      <alignment horizontal="right" vertical="top" wrapText="1"/>
    </xf>
    <xf numFmtId="1" fontId="0" fillId="0" borderId="2" xfId="0" applyNumberFormat="1" applyBorder="1" applyAlignment="1">
      <alignment horizontal="right"/>
    </xf>
    <xf numFmtId="1" fontId="36" fillId="0" borderId="2" xfId="0" applyNumberFormat="1" applyFont="1" applyBorder="1" applyAlignment="1">
      <alignment horizontal="right" wrapText="1"/>
    </xf>
    <xf numFmtId="1" fontId="30" fillId="0" borderId="2" xfId="0" applyNumberFormat="1" applyFont="1" applyBorder="1"/>
    <xf numFmtId="3" fontId="32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3" fontId="32" fillId="0" borderId="3" xfId="0" applyNumberFormat="1" applyFont="1" applyBorder="1" applyAlignment="1">
      <alignment horizontal="center" vertical="center"/>
    </xf>
    <xf numFmtId="164" fontId="32" fillId="0" borderId="2" xfId="0" applyNumberFormat="1" applyFont="1" applyBorder="1" applyAlignment="1">
      <alignment horizontal="right"/>
    </xf>
    <xf numFmtId="164" fontId="30" fillId="0" borderId="2" xfId="0" applyNumberFormat="1" applyFont="1" applyBorder="1"/>
    <xf numFmtId="164" fontId="0" fillId="0" borderId="2" xfId="0" applyNumberFormat="1" applyBorder="1"/>
    <xf numFmtId="0" fontId="30" fillId="0" borderId="2" xfId="0" applyFont="1" applyBorder="1" applyAlignment="1">
      <alignment horizontal="center" wrapText="1"/>
    </xf>
    <xf numFmtId="0" fontId="36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right" wrapText="1"/>
    </xf>
    <xf numFmtId="164" fontId="29" fillId="0" borderId="2" xfId="0" applyNumberFormat="1" applyFont="1" applyBorder="1" applyAlignment="1">
      <alignment horizontal="right" wrapText="1"/>
    </xf>
    <xf numFmtId="0" fontId="30" fillId="0" borderId="2" xfId="1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 wrapText="1"/>
    </xf>
    <xf numFmtId="164" fontId="32" fillId="4" borderId="2" xfId="0" applyNumberFormat="1" applyFont="1" applyFill="1" applyBorder="1" applyAlignment="1">
      <alignment horizontal="right" wrapText="1"/>
    </xf>
    <xf numFmtId="164" fontId="32" fillId="0" borderId="2" xfId="0" applyNumberFormat="1" applyFont="1" applyBorder="1" applyAlignment="1">
      <alignment horizontal="right" wrapText="1"/>
    </xf>
    <xf numFmtId="0" fontId="37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1" fontId="32" fillId="0" borderId="2" xfId="0" applyNumberFormat="1" applyFont="1" applyBorder="1" applyAlignment="1">
      <alignment horizontal="right" vertical="top" wrapText="1"/>
    </xf>
    <xf numFmtId="1" fontId="32" fillId="0" borderId="2" xfId="0" applyNumberFormat="1" applyFont="1" applyBorder="1" applyAlignment="1">
      <alignment horizontal="right" vertical="center" wrapText="1"/>
    </xf>
    <xf numFmtId="0" fontId="32" fillId="0" borderId="0" xfId="0" applyFont="1"/>
    <xf numFmtId="164" fontId="30" fillId="4" borderId="2" xfId="0" applyNumberFormat="1" applyFont="1" applyFill="1" applyBorder="1" applyAlignment="1">
      <alignment horizontal="right"/>
    </xf>
    <xf numFmtId="165" fontId="30" fillId="0" borderId="2" xfId="1" applyNumberFormat="1" applyFont="1" applyBorder="1" applyAlignment="1">
      <alignment horizontal="center" vertical="center" wrapText="1"/>
    </xf>
    <xf numFmtId="0" fontId="41" fillId="0" borderId="0" xfId="0" applyFont="1"/>
    <xf numFmtId="1" fontId="0" fillId="0" borderId="2" xfId="0" applyNumberFormat="1" applyBorder="1"/>
    <xf numFmtId="0" fontId="30" fillId="0" borderId="3" xfId="2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" fontId="29" fillId="0" borderId="2" xfId="0" applyNumberFormat="1" applyFont="1" applyBorder="1"/>
    <xf numFmtId="1" fontId="0" fillId="4" borderId="2" xfId="0" applyNumberFormat="1" applyFill="1" applyBorder="1"/>
    <xf numFmtId="1" fontId="0" fillId="4" borderId="2" xfId="0" applyNumberFormat="1" applyFill="1" applyBorder="1" applyAlignment="1">
      <alignment horizontal="right"/>
    </xf>
    <xf numFmtId="1" fontId="18" fillId="0" borderId="2" xfId="3" applyNumberFormat="1" applyFont="1" applyBorder="1" applyAlignment="1">
      <alignment horizontal="right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wrapText="1"/>
    </xf>
    <xf numFmtId="1" fontId="18" fillId="0" borderId="0" xfId="3" applyNumberFormat="1" applyFont="1" applyAlignment="1">
      <alignment horizontal="right"/>
    </xf>
    <xf numFmtId="1" fontId="29" fillId="0" borderId="2" xfId="0" applyNumberFormat="1" applyFont="1" applyBorder="1" applyAlignment="1">
      <alignment horizontal="center" vertical="center"/>
    </xf>
    <xf numFmtId="1" fontId="18" fillId="0" borderId="5" xfId="3" applyNumberFormat="1" applyFont="1" applyBorder="1" applyAlignment="1">
      <alignment horizontal="right"/>
    </xf>
    <xf numFmtId="0" fontId="0" fillId="6" borderId="0" xfId="0" applyFill="1"/>
    <xf numFmtId="1" fontId="29" fillId="6" borderId="2" xfId="3" applyNumberFormat="1" applyFont="1" applyFill="1" applyBorder="1" applyAlignment="1">
      <alignment horizontal="right"/>
    </xf>
    <xf numFmtId="0" fontId="29" fillId="6" borderId="0" xfId="0" applyFont="1" applyFill="1"/>
    <xf numFmtId="1" fontId="0" fillId="6" borderId="2" xfId="0" applyNumberFormat="1" applyFill="1" applyBorder="1" applyAlignment="1">
      <alignment horizontal="right" vertical="top" wrapText="1"/>
    </xf>
    <xf numFmtId="164" fontId="32" fillId="6" borderId="2" xfId="0" applyNumberFormat="1" applyFont="1" applyFill="1" applyBorder="1" applyAlignment="1">
      <alignment horizontal="right"/>
    </xf>
    <xf numFmtId="1" fontId="0" fillId="6" borderId="2" xfId="0" applyNumberFormat="1" applyFill="1" applyBorder="1"/>
    <xf numFmtId="1" fontId="0" fillId="6" borderId="2" xfId="0" applyNumberFormat="1" applyFill="1" applyBorder="1" applyAlignment="1">
      <alignment horizontal="right" wrapText="1"/>
    </xf>
    <xf numFmtId="1" fontId="0" fillId="6" borderId="2" xfId="0" applyNumberFormat="1" applyFill="1" applyBorder="1" applyAlignment="1">
      <alignment horizontal="right"/>
    </xf>
    <xf numFmtId="1" fontId="29" fillId="6" borderId="2" xfId="0" applyNumberFormat="1" applyFont="1" applyFill="1" applyBorder="1"/>
    <xf numFmtId="0" fontId="30" fillId="0" borderId="3" xfId="0" applyFont="1" applyBorder="1" applyAlignment="1">
      <alignment vertical="center"/>
    </xf>
    <xf numFmtId="2" fontId="32" fillId="0" borderId="2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" fontId="18" fillId="0" borderId="2" xfId="1" applyNumberFormat="1" applyFont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/>
    </xf>
    <xf numFmtId="1" fontId="32" fillId="0" borderId="2" xfId="0" applyNumberFormat="1" applyFont="1" applyBorder="1" applyAlignment="1">
      <alignment horizontal="center" vertical="center"/>
    </xf>
    <xf numFmtId="1" fontId="32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" fontId="37" fillId="0" borderId="2" xfId="0" applyNumberFormat="1" applyFont="1" applyBorder="1" applyAlignment="1">
      <alignment horizontal="center" vertical="center" wrapText="1"/>
    </xf>
    <xf numFmtId="164" fontId="30" fillId="0" borderId="2" xfId="0" applyNumberFormat="1" applyFont="1" applyBorder="1" applyAlignment="1">
      <alignment horizontal="center" vertical="center" wrapText="1"/>
    </xf>
    <xf numFmtId="1" fontId="43" fillId="0" borderId="0" xfId="0" applyNumberFormat="1" applyFont="1"/>
    <xf numFmtId="164" fontId="0" fillId="0" borderId="2" xfId="0" applyNumberFormat="1" applyBorder="1" applyAlignment="1">
      <alignment horizontal="right"/>
    </xf>
    <xf numFmtId="1" fontId="0" fillId="0" borderId="2" xfId="0" applyNumberFormat="1" applyBorder="1" applyAlignment="1">
      <alignment horizontal="right" vertical="center"/>
    </xf>
    <xf numFmtId="0" fontId="43" fillId="0" borderId="0" xfId="0" applyFont="1"/>
    <xf numFmtId="1" fontId="32" fillId="0" borderId="0" xfId="0" applyNumberFormat="1" applyFont="1" applyAlignment="1">
      <alignment horizontal="center" vertical="center"/>
    </xf>
    <xf numFmtId="1" fontId="29" fillId="6" borderId="9" xfId="3" applyNumberFormat="1" applyFont="1" applyFill="1" applyBorder="1" applyAlignment="1">
      <alignment horizontal="right"/>
    </xf>
    <xf numFmtId="0" fontId="29" fillId="0" borderId="0" xfId="0" applyFont="1"/>
    <xf numFmtId="0" fontId="29" fillId="0" borderId="0" xfId="0" applyFont="1" applyAlignment="1">
      <alignment horizontal="center"/>
    </xf>
    <xf numFmtId="0" fontId="30" fillId="0" borderId="0" xfId="0" applyFont="1"/>
    <xf numFmtId="1" fontId="32" fillId="0" borderId="0" xfId="0" applyNumberFormat="1" applyFont="1" applyAlignment="1">
      <alignment vertical="center"/>
    </xf>
    <xf numFmtId="1" fontId="32" fillId="0" borderId="2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164" fontId="36" fillId="0" borderId="2" xfId="0" applyNumberFormat="1" applyFont="1" applyBorder="1" applyAlignment="1">
      <alignment horizontal="center"/>
    </xf>
    <xf numFmtId="1" fontId="37" fillId="0" borderId="2" xfId="3" applyNumberFormat="1" applyFont="1" applyBorder="1"/>
    <xf numFmtId="164" fontId="35" fillId="0" borderId="2" xfId="0" applyNumberFormat="1" applyFont="1" applyBorder="1" applyAlignment="1">
      <alignment horizontal="center"/>
    </xf>
    <xf numFmtId="164" fontId="38" fillId="0" borderId="2" xfId="3" applyNumberFormat="1" applyFont="1" applyBorder="1" applyAlignment="1">
      <alignment horizontal="right"/>
    </xf>
    <xf numFmtId="164" fontId="18" fillId="0" borderId="2" xfId="3" applyNumberFormat="1" applyFont="1" applyBorder="1" applyAlignment="1">
      <alignment horizontal="right"/>
    </xf>
    <xf numFmtId="164" fontId="29" fillId="0" borderId="2" xfId="3" applyNumberFormat="1" applyFont="1" applyBorder="1" applyAlignment="1">
      <alignment horizontal="right"/>
    </xf>
    <xf numFmtId="164" fontId="32" fillId="0" borderId="2" xfId="0" applyNumberFormat="1" applyFont="1" applyBorder="1"/>
    <xf numFmtId="164" fontId="0" fillId="0" borderId="2" xfId="0" applyNumberFormat="1" applyBorder="1" applyAlignment="1">
      <alignment wrapText="1"/>
    </xf>
    <xf numFmtId="164" fontId="29" fillId="0" borderId="2" xfId="0" applyNumberFormat="1" applyFont="1" applyBorder="1"/>
    <xf numFmtId="0" fontId="0" fillId="0" borderId="0" xfId="0" applyAlignment="1">
      <alignment horizontal="right"/>
    </xf>
    <xf numFmtId="1" fontId="30" fillId="0" borderId="2" xfId="0" applyNumberFormat="1" applyFont="1" applyBorder="1" applyAlignment="1">
      <alignment horizontal="center" vertical="center"/>
    </xf>
    <xf numFmtId="0" fontId="29" fillId="4" borderId="0" xfId="0" applyFont="1" applyFill="1"/>
    <xf numFmtId="1" fontId="17" fillId="0" borderId="0" xfId="0" applyNumberFormat="1" applyFont="1"/>
    <xf numFmtId="166" fontId="0" fillId="0" borderId="0" xfId="0" applyNumberFormat="1"/>
    <xf numFmtId="0" fontId="30" fillId="4" borderId="0" xfId="0" applyFont="1" applyFill="1"/>
    <xf numFmtId="164" fontId="29" fillId="0" borderId="2" xfId="0" applyNumberFormat="1" applyFont="1" applyBorder="1" applyAlignment="1">
      <alignment wrapText="1"/>
    </xf>
    <xf numFmtId="0" fontId="32" fillId="0" borderId="0" xfId="0" applyFont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165" fontId="30" fillId="4" borderId="2" xfId="1" applyNumberFormat="1" applyFont="1" applyFill="1" applyBorder="1" applyAlignment="1">
      <alignment horizontal="center" vertical="center" wrapText="1"/>
    </xf>
    <xf numFmtId="0" fontId="45" fillId="0" borderId="0" xfId="0" applyFont="1"/>
    <xf numFmtId="0" fontId="45" fillId="0" borderId="4" xfId="0" applyFont="1" applyBorder="1" applyAlignment="1">
      <alignment horizontal="center" vertical="center"/>
    </xf>
    <xf numFmtId="165" fontId="45" fillId="0" borderId="2" xfId="1" applyNumberFormat="1" applyFont="1" applyBorder="1" applyAlignment="1">
      <alignment horizontal="center" vertical="center" wrapText="1"/>
    </xf>
    <xf numFmtId="164" fontId="43" fillId="0" borderId="2" xfId="0" applyNumberFormat="1" applyFont="1" applyBorder="1" applyAlignment="1">
      <alignment wrapText="1"/>
    </xf>
    <xf numFmtId="164" fontId="45" fillId="0" borderId="2" xfId="0" applyNumberFormat="1" applyFont="1" applyBorder="1" applyAlignment="1">
      <alignment wrapText="1"/>
    </xf>
    <xf numFmtId="164" fontId="45" fillId="0" borderId="2" xfId="0" applyNumberFormat="1" applyFont="1" applyBorder="1" applyAlignment="1">
      <alignment horizontal="right" wrapText="1"/>
    </xf>
    <xf numFmtId="164" fontId="43" fillId="0" borderId="2" xfId="0" applyNumberFormat="1" applyFont="1" applyBorder="1" applyAlignment="1">
      <alignment horizontal="right" wrapText="1"/>
    </xf>
    <xf numFmtId="164" fontId="45" fillId="0" borderId="2" xfId="0" applyNumberFormat="1" applyFont="1" applyBorder="1"/>
    <xf numFmtId="0" fontId="43" fillId="0" borderId="0" xfId="0" applyFont="1" applyAlignment="1">
      <alignment horizontal="right"/>
    </xf>
    <xf numFmtId="0" fontId="45" fillId="0" borderId="2" xfId="0" applyFont="1" applyBorder="1" applyAlignment="1">
      <alignment horizontal="center" vertical="center"/>
    </xf>
    <xf numFmtId="1" fontId="43" fillId="0" borderId="2" xfId="0" applyNumberFormat="1" applyFont="1" applyBorder="1"/>
    <xf numFmtId="1" fontId="45" fillId="0" borderId="2" xfId="3" applyNumberFormat="1" applyFont="1" applyBorder="1"/>
    <xf numFmtId="164" fontId="43" fillId="0" borderId="2" xfId="3" applyNumberFormat="1" applyFont="1" applyBorder="1" applyAlignment="1">
      <alignment horizontal="right"/>
    </xf>
    <xf numFmtId="164" fontId="43" fillId="0" borderId="2" xfId="0" applyNumberFormat="1" applyFont="1" applyBorder="1" applyAlignment="1">
      <alignment horizontal="right"/>
    </xf>
    <xf numFmtId="164" fontId="43" fillId="0" borderId="2" xfId="0" applyNumberFormat="1" applyFont="1" applyBorder="1"/>
    <xf numFmtId="0" fontId="45" fillId="0" borderId="3" xfId="1" applyFont="1" applyBorder="1" applyAlignment="1">
      <alignment horizontal="center" vertical="center"/>
    </xf>
    <xf numFmtId="1" fontId="43" fillId="0" borderId="4" xfId="0" applyNumberFormat="1" applyFont="1" applyBorder="1" applyAlignment="1">
      <alignment horizontal="center" vertical="center"/>
    </xf>
    <xf numFmtId="1" fontId="43" fillId="0" borderId="2" xfId="0" applyNumberFormat="1" applyFont="1" applyBorder="1" applyAlignment="1">
      <alignment horizontal="center" vertical="center"/>
    </xf>
    <xf numFmtId="1" fontId="43" fillId="0" borderId="3" xfId="0" applyNumberFormat="1" applyFont="1" applyBorder="1" applyAlignment="1">
      <alignment horizontal="center" vertical="center"/>
    </xf>
    <xf numFmtId="1" fontId="45" fillId="0" borderId="2" xfId="0" applyNumberFormat="1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 wrapText="1"/>
    </xf>
    <xf numFmtId="164" fontId="43" fillId="0" borderId="3" xfId="0" applyNumberFormat="1" applyFont="1" applyBorder="1" applyAlignment="1">
      <alignment horizontal="right" wrapText="1"/>
    </xf>
    <xf numFmtId="0" fontId="45" fillId="0" borderId="2" xfId="0" applyFont="1" applyBorder="1" applyAlignment="1">
      <alignment horizontal="center"/>
    </xf>
    <xf numFmtId="1" fontId="43" fillId="0" borderId="2" xfId="3" applyNumberFormat="1" applyFont="1" applyBorder="1"/>
    <xf numFmtId="1" fontId="43" fillId="0" borderId="2" xfId="0" applyNumberFormat="1" applyFont="1" applyBorder="1" applyAlignment="1">
      <alignment horizontal="right" vertical="center" wrapText="1"/>
    </xf>
    <xf numFmtId="1" fontId="43" fillId="0" borderId="2" xfId="0" applyNumberFormat="1" applyFont="1" applyBorder="1" applyAlignment="1">
      <alignment horizontal="right"/>
    </xf>
    <xf numFmtId="1" fontId="45" fillId="0" borderId="2" xfId="0" applyNumberFormat="1" applyFont="1" applyBorder="1"/>
    <xf numFmtId="1" fontId="46" fillId="0" borderId="0" xfId="0" applyNumberFormat="1" applyFont="1"/>
    <xf numFmtId="1" fontId="43" fillId="0" borderId="2" xfId="0" applyNumberFormat="1" applyFont="1" applyBorder="1" applyAlignment="1">
      <alignment horizontal="right" vertical="center"/>
    </xf>
    <xf numFmtId="1" fontId="43" fillId="0" borderId="0" xfId="3" applyNumberFormat="1" applyFont="1" applyAlignment="1">
      <alignment horizontal="right"/>
    </xf>
    <xf numFmtId="1" fontId="41" fillId="0" borderId="0" xfId="0" applyNumberFormat="1" applyFont="1" applyAlignment="1">
      <alignment horizontal="right"/>
    </xf>
    <xf numFmtId="0" fontId="41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48" fillId="0" borderId="0" xfId="0" applyFont="1"/>
    <xf numFmtId="0" fontId="0" fillId="0" borderId="0" xfId="0" applyFont="1"/>
    <xf numFmtId="0" fontId="49" fillId="0" borderId="0" xfId="0" applyFont="1" applyAlignment="1">
      <alignment horizontal="right"/>
    </xf>
    <xf numFmtId="0" fontId="0" fillId="0" borderId="0" xfId="0" applyFont="1" applyAlignment="1">
      <alignment vertical="center"/>
    </xf>
    <xf numFmtId="2" fontId="0" fillId="0" borderId="2" xfId="0" applyNumberFormat="1" applyFont="1" applyBorder="1" applyAlignment="1">
      <alignment wrapText="1"/>
    </xf>
    <xf numFmtId="164" fontId="0" fillId="0" borderId="2" xfId="0" applyNumberFormat="1" applyFont="1" applyBorder="1" applyAlignment="1">
      <alignment horizontal="right" wrapText="1"/>
    </xf>
    <xf numFmtId="164" fontId="0" fillId="0" borderId="2" xfId="0" applyNumberFormat="1" applyFont="1" applyBorder="1"/>
    <xf numFmtId="2" fontId="0" fillId="0" borderId="3" xfId="0" applyNumberFormat="1" applyFont="1" applyBorder="1" applyAlignment="1">
      <alignment wrapText="1"/>
    </xf>
    <xf numFmtId="164" fontId="0" fillId="0" borderId="3" xfId="0" applyNumberFormat="1" applyFont="1" applyBorder="1" applyAlignment="1">
      <alignment horizontal="right" wrapText="1"/>
    </xf>
    <xf numFmtId="164" fontId="0" fillId="0" borderId="3" xfId="0" applyNumberFormat="1" applyFont="1" applyBorder="1"/>
    <xf numFmtId="164" fontId="0" fillId="0" borderId="0" xfId="0" applyNumberFormat="1" applyFont="1"/>
    <xf numFmtId="0" fontId="33" fillId="0" borderId="0" xfId="0" applyFont="1" applyAlignment="1">
      <alignment horizontal="right" vertical="center"/>
    </xf>
    <xf numFmtId="2" fontId="30" fillId="0" borderId="2" xfId="0" applyNumberFormat="1" applyFont="1" applyBorder="1" applyAlignment="1">
      <alignment horizontal="center"/>
    </xf>
    <xf numFmtId="0" fontId="32" fillId="0" borderId="4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2" fontId="29" fillId="0" borderId="2" xfId="0" applyNumberFormat="1" applyFont="1" applyBorder="1" applyAlignment="1">
      <alignment horizontal="center" wrapText="1"/>
    </xf>
    <xf numFmtId="0" fontId="33" fillId="0" borderId="0" xfId="0" applyFont="1" applyAlignment="1">
      <alignment horizontal="left" vertical="top"/>
    </xf>
    <xf numFmtId="0" fontId="30" fillId="5" borderId="5" xfId="0" applyFont="1" applyFill="1" applyBorder="1" applyAlignment="1">
      <alignment horizontal="left" vertical="center"/>
    </xf>
    <xf numFmtId="0" fontId="30" fillId="5" borderId="10" xfId="0" applyFont="1" applyFill="1" applyBorder="1" applyAlignment="1">
      <alignment horizontal="left" vertical="center"/>
    </xf>
    <xf numFmtId="0" fontId="30" fillId="5" borderId="9" xfId="0" applyFont="1" applyFill="1" applyBorder="1" applyAlignment="1">
      <alignment horizontal="left" vertical="center"/>
    </xf>
    <xf numFmtId="0" fontId="33" fillId="0" borderId="11" xfId="0" quotePrefix="1" applyFont="1" applyBorder="1" applyAlignment="1">
      <alignment horizontal="left" vertical="top" wrapText="1"/>
    </xf>
    <xf numFmtId="0" fontId="33" fillId="0" borderId="0" xfId="0" quotePrefix="1" applyFont="1" applyAlignment="1">
      <alignment horizontal="left" vertical="top"/>
    </xf>
    <xf numFmtId="0" fontId="30" fillId="5" borderId="2" xfId="0" applyFont="1" applyFill="1" applyBorder="1" applyAlignment="1">
      <alignment horizontal="left" vertical="center"/>
    </xf>
    <xf numFmtId="0" fontId="41" fillId="0" borderId="0" xfId="0" applyFont="1" applyAlignment="1">
      <alignment horizontal="left" vertical="top" wrapText="1"/>
    </xf>
    <xf numFmtId="0" fontId="30" fillId="0" borderId="2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3" fillId="0" borderId="0" xfId="0" quotePrefix="1" applyFont="1" applyAlignment="1">
      <alignment horizontal="left" vertical="top" wrapText="1"/>
    </xf>
    <xf numFmtId="0" fontId="32" fillId="0" borderId="0" xfId="0" quotePrefix="1" applyFont="1" applyAlignment="1">
      <alignment horizontal="left"/>
    </xf>
    <xf numFmtId="0" fontId="30" fillId="0" borderId="10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5" fillId="0" borderId="2" xfId="0" applyFont="1" applyBorder="1" applyAlignment="1">
      <alignment vertical="center" wrapText="1"/>
    </xf>
    <xf numFmtId="1" fontId="0" fillId="4" borderId="3" xfId="0" applyNumberFormat="1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3" xfId="0" applyFont="1" applyBorder="1" applyAlignment="1">
      <alignment horizontal="left" vertical="center" wrapText="1"/>
    </xf>
    <xf numFmtId="0" fontId="35" fillId="0" borderId="4" xfId="0" applyFont="1" applyBorder="1" applyAlignment="1">
      <alignment horizontal="left" vertical="center" wrapText="1"/>
    </xf>
    <xf numFmtId="1" fontId="36" fillId="4" borderId="3" xfId="0" applyNumberFormat="1" applyFont="1" applyFill="1" applyBorder="1" applyAlignment="1">
      <alignment horizontal="center" vertical="center" wrapText="1"/>
    </xf>
    <xf numFmtId="1" fontId="36" fillId="4" borderId="4" xfId="0" applyNumberFormat="1" applyFont="1" applyFill="1" applyBorder="1" applyAlignment="1">
      <alignment horizontal="center" vertical="center" wrapText="1"/>
    </xf>
    <xf numFmtId="1" fontId="0" fillId="4" borderId="3" xfId="0" applyNumberFormat="1" applyFill="1" applyBorder="1" applyAlignment="1">
      <alignment horizontal="center" vertical="center" wrapText="1"/>
    </xf>
    <xf numFmtId="1" fontId="0" fillId="4" borderId="4" xfId="0" applyNumberForma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0" fontId="35" fillId="4" borderId="9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left" vertical="center" wrapText="1"/>
    </xf>
    <xf numFmtId="0" fontId="29" fillId="5" borderId="10" xfId="0" applyFont="1" applyFill="1" applyBorder="1" applyAlignment="1">
      <alignment horizontal="left" vertical="center" wrapText="1"/>
    </xf>
    <xf numFmtId="0" fontId="29" fillId="5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9" fillId="5" borderId="2" xfId="0" applyFont="1" applyFill="1" applyBorder="1" applyAlignment="1">
      <alignment horizontal="center" vertical="center" wrapText="1"/>
    </xf>
    <xf numFmtId="1" fontId="30" fillId="0" borderId="2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top" wrapText="1"/>
    </xf>
    <xf numFmtId="0" fontId="44" fillId="0" borderId="0" xfId="0" applyFont="1" applyAlignment="1">
      <alignment horizontal="left" wrapText="1"/>
    </xf>
    <xf numFmtId="0" fontId="30" fillId="5" borderId="2" xfId="0" applyFont="1" applyFill="1" applyBorder="1" applyAlignment="1">
      <alignment horizontal="left" vertical="center" wrapText="1"/>
    </xf>
    <xf numFmtId="0" fontId="32" fillId="5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 shrinkToFit="1" readingOrder="1"/>
    </xf>
  </cellXfs>
  <cellStyles count="6">
    <cellStyle name="Normal" xfId="0" builtinId="0"/>
    <cellStyle name="Normal 2" xfId="4"/>
    <cellStyle name="Normal 2 2" xfId="1"/>
    <cellStyle name="Normal 2 4" xfId="5"/>
    <cellStyle name="Normal 3" xfId="2"/>
    <cellStyle name="Normal_Sheet1" xfId="3"/>
  </cellStyles>
  <dxfs count="0"/>
  <tableStyles count="0" defaultTableStyle="TableStyleMedium9" defaultPivotStyle="PivotStyleLight16"/>
  <colors>
    <mruColors>
      <color rgb="FFD768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Admin\Downloads\pic\pixel.gif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USER\Desktop\pic\pixel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12</xdr:col>
      <xdr:colOff>19050</xdr:colOff>
      <xdr:row>0</xdr:row>
      <xdr:rowOff>19050</xdr:rowOff>
    </xdr:to>
    <xdr:pic>
      <xdr:nvPicPr>
        <xdr:cNvPr id="2" name="Picture 1" descr="C:\Users\Admin\Downloads\pic\pixel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19050</xdr:colOff>
      <xdr:row>0</xdr:row>
      <xdr:rowOff>19050</xdr:rowOff>
    </xdr:to>
    <xdr:pic>
      <xdr:nvPicPr>
        <xdr:cNvPr id="3" name="Picture 2" descr="C:\Users\Admin\Downloads\pic\pixel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19050</xdr:colOff>
      <xdr:row>0</xdr:row>
      <xdr:rowOff>19050</xdr:rowOff>
    </xdr:to>
    <xdr:pic>
      <xdr:nvPicPr>
        <xdr:cNvPr id="4" name="Picture 3" descr="C:\Users\Admin\Downloads\pic\pixel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19050</xdr:colOff>
      <xdr:row>0</xdr:row>
      <xdr:rowOff>19050</xdr:rowOff>
    </xdr:to>
    <xdr:pic>
      <xdr:nvPicPr>
        <xdr:cNvPr id="5" name="Picture 4" descr="C:\Users\Admin\Downloads\pic\pixel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pic>
      <xdr:nvPicPr>
        <xdr:cNvPr id="2" name="Picture 1" descr="C:\Users\USER\Desktop\pic\pixel.gif">
          <a:extLst>
            <a:ext uri="{FF2B5EF4-FFF2-40B4-BE49-F238E27FC236}">
              <a16:creationId xmlns:a16="http://schemas.microsoft.com/office/drawing/2014/main" id="{00000000-0008-0000-0400-000094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74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19050</xdr:colOff>
      <xdr:row>22</xdr:row>
      <xdr:rowOff>19050</xdr:rowOff>
    </xdr:to>
    <xdr:pic>
      <xdr:nvPicPr>
        <xdr:cNvPr id="3" name="Picture 2" descr="C:\Users\USER\Desktop\pic\pixel.gif">
          <a:extLst>
            <a:ext uri="{FF2B5EF4-FFF2-40B4-BE49-F238E27FC236}">
              <a16:creationId xmlns:a16="http://schemas.microsoft.com/office/drawing/2014/main" id="{00000000-0008-0000-0400-000095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19050</xdr:colOff>
      <xdr:row>44</xdr:row>
      <xdr:rowOff>19050</xdr:rowOff>
    </xdr:to>
    <xdr:pic>
      <xdr:nvPicPr>
        <xdr:cNvPr id="4" name="Picture 3" descr="C:\Users\USER\Desktop\pic\pixel.gif">
          <a:extLst>
            <a:ext uri="{FF2B5EF4-FFF2-40B4-BE49-F238E27FC236}">
              <a16:creationId xmlns:a16="http://schemas.microsoft.com/office/drawing/2014/main" id="{00000000-0008-0000-0400-000096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19050</xdr:colOff>
      <xdr:row>90</xdr:row>
      <xdr:rowOff>19050</xdr:rowOff>
    </xdr:to>
    <xdr:pic>
      <xdr:nvPicPr>
        <xdr:cNvPr id="5" name="Picture 4" descr="C:\Users\USER\Desktop\pic\pixel.gif">
          <a:extLst>
            <a:ext uri="{FF2B5EF4-FFF2-40B4-BE49-F238E27FC236}">
              <a16:creationId xmlns:a16="http://schemas.microsoft.com/office/drawing/2014/main" id="{00000000-0008-0000-0400-000097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974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&amp;M%20Division%20matters%20folder\Publication%20folder\Publication%202024%20as%20on%2020%20Jan%202025\Section%201%20Chemical%20Sector%20(Table%201%20to%2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 I"/>
      <sheetName val="Table 1"/>
      <sheetName val="Table 1A"/>
      <sheetName val="Table 2 "/>
      <sheetName val="Table 3"/>
      <sheetName val="Table 4"/>
      <sheetName val="Table 5 "/>
      <sheetName val="Table 5A Final"/>
      <sheetName val="Sheet7"/>
      <sheetName val="Sheet8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5"/>
  <sheetViews>
    <sheetView view="pageBreakPreview" zoomScaleNormal="100" zoomScaleSheetLayoutView="100" workbookViewId="0">
      <selection activeCell="Q29" sqref="Q29"/>
    </sheetView>
  </sheetViews>
  <sheetFormatPr defaultRowHeight="15"/>
  <cols>
    <col min="1" max="1" width="23.140625" customWidth="1"/>
    <col min="2" max="2" width="9.7109375" style="158" hidden="1" customWidth="1"/>
    <col min="3" max="10" width="9.7109375" customWidth="1"/>
    <col min="11" max="11" width="10.42578125" bestFit="1" customWidth="1"/>
    <col min="12" max="12" width="11" style="97" customWidth="1"/>
  </cols>
  <sheetData>
    <row r="1" spans="1:12" ht="15" customHeight="1">
      <c r="A1" s="161" t="s">
        <v>517</v>
      </c>
      <c r="B1" s="189"/>
      <c r="C1" s="161"/>
      <c r="D1" s="161"/>
      <c r="E1" s="161"/>
      <c r="F1" s="161"/>
      <c r="G1" s="161"/>
      <c r="H1" s="161"/>
      <c r="I1" s="161"/>
      <c r="J1" s="161"/>
      <c r="K1" s="161"/>
      <c r="L1" s="162"/>
    </row>
    <row r="2" spans="1:12">
      <c r="B2"/>
      <c r="L2" s="220" t="s">
        <v>4</v>
      </c>
    </row>
    <row r="3" spans="1:12" s="119" customFormat="1">
      <c r="A3" s="98" t="s">
        <v>463</v>
      </c>
      <c r="B3" s="211" t="s">
        <v>403</v>
      </c>
      <c r="C3" s="98" t="s">
        <v>407</v>
      </c>
      <c r="D3" s="98" t="s">
        <v>408</v>
      </c>
      <c r="E3" s="98" t="s">
        <v>409</v>
      </c>
      <c r="F3" s="98" t="s">
        <v>412</v>
      </c>
      <c r="G3" s="98" t="s">
        <v>413</v>
      </c>
      <c r="H3" s="98" t="s">
        <v>414</v>
      </c>
      <c r="I3" s="98" t="s">
        <v>415</v>
      </c>
      <c r="J3" s="98" t="s">
        <v>416</v>
      </c>
      <c r="K3" s="145" t="s">
        <v>471</v>
      </c>
      <c r="L3" s="106" t="s">
        <v>405</v>
      </c>
    </row>
    <row r="4" spans="1:12" s="119" customFormat="1">
      <c r="A4" s="121">
        <v>1</v>
      </c>
      <c r="B4" s="191">
        <v>2</v>
      </c>
      <c r="C4" s="121">
        <v>2</v>
      </c>
      <c r="D4" s="121">
        <v>3</v>
      </c>
      <c r="E4" s="121">
        <v>4</v>
      </c>
      <c r="F4" s="121">
        <v>5</v>
      </c>
      <c r="G4" s="121">
        <v>6</v>
      </c>
      <c r="H4" s="121">
        <v>7</v>
      </c>
      <c r="I4" s="121">
        <v>8</v>
      </c>
      <c r="J4" s="121">
        <v>9</v>
      </c>
      <c r="K4" s="121">
        <v>10</v>
      </c>
      <c r="L4" s="121">
        <v>11</v>
      </c>
    </row>
    <row r="5" spans="1:12">
      <c r="A5" s="240" t="s">
        <v>1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2"/>
    </row>
    <row r="6" spans="1:12">
      <c r="A6" s="85" t="s">
        <v>5</v>
      </c>
      <c r="B6" s="212">
        <v>8821.7270000000008</v>
      </c>
      <c r="C6" s="87">
        <v>9274.1389999999992</v>
      </c>
      <c r="D6" s="87">
        <v>9421.5939999999991</v>
      </c>
      <c r="E6" s="87">
        <v>10089.066000000001</v>
      </c>
      <c r="F6" s="87">
        <v>10473.432000000001</v>
      </c>
      <c r="G6" s="87">
        <v>10889.237999999999</v>
      </c>
      <c r="H6" s="88">
        <v>11099.548000000001</v>
      </c>
      <c r="I6" s="135">
        <v>11260.352000000001</v>
      </c>
      <c r="J6" s="135">
        <v>11943.258</v>
      </c>
      <c r="K6" s="137"/>
      <c r="L6" s="146">
        <v>3.6794643424913342</v>
      </c>
    </row>
    <row r="7" spans="1:12">
      <c r="A7" s="85" t="s">
        <v>6</v>
      </c>
      <c r="B7" s="213">
        <v>7008.58</v>
      </c>
      <c r="C7" s="89">
        <v>7631.2950000000001</v>
      </c>
      <c r="D7" s="89">
        <v>8042.65</v>
      </c>
      <c r="E7" s="89">
        <v>8456.7970000000005</v>
      </c>
      <c r="F7" s="89">
        <v>7776.4589999999998</v>
      </c>
      <c r="G7" s="89">
        <v>9041.0010000000002</v>
      </c>
      <c r="H7" s="89">
        <v>9492.6350000000002</v>
      </c>
      <c r="I7" s="82">
        <v>9234.1810000000005</v>
      </c>
      <c r="J7" s="123">
        <v>9937.7160000000003</v>
      </c>
      <c r="K7" s="160"/>
      <c r="L7" s="146">
        <v>3.8446312360499446</v>
      </c>
    </row>
    <row r="8" spans="1:12">
      <c r="A8" s="85" t="s">
        <v>7</v>
      </c>
      <c r="B8" s="202">
        <v>79.446802196440672</v>
      </c>
      <c r="C8" s="103">
        <v>82.285751809413256</v>
      </c>
      <c r="D8" s="103">
        <v>85.364005284031563</v>
      </c>
      <c r="E8" s="103">
        <v>83.821406262978158</v>
      </c>
      <c r="F8" s="103">
        <v>74.249386447536963</v>
      </c>
      <c r="G8" s="103">
        <v>83.026939075075774</v>
      </c>
      <c r="H8" s="103">
        <v>85.522716780899543</v>
      </c>
      <c r="I8" s="103">
        <v>82.006148653257014</v>
      </c>
      <c r="J8" s="103">
        <v>83.207747835640831</v>
      </c>
      <c r="K8" s="138"/>
      <c r="L8" s="146"/>
    </row>
    <row r="9" spans="1:12">
      <c r="A9" s="85" t="s">
        <v>8</v>
      </c>
      <c r="B9" s="214">
        <v>1121.1369999999999</v>
      </c>
      <c r="C9" s="86">
        <v>1193.9780000000001</v>
      </c>
      <c r="D9" s="86">
        <v>1049.124</v>
      </c>
      <c r="E9" s="86">
        <v>1157.1300000000001</v>
      </c>
      <c r="F9" s="86">
        <v>967.827</v>
      </c>
      <c r="G9" s="90">
        <v>766.56399999999996</v>
      </c>
      <c r="H9" s="86">
        <v>713.36699999999996</v>
      </c>
      <c r="I9" s="123">
        <v>1262.5039999999999</v>
      </c>
      <c r="J9" s="123">
        <v>1176.0930000000001</v>
      </c>
      <c r="K9" s="137"/>
      <c r="L9" s="146">
        <v>-0.21537717775935716</v>
      </c>
    </row>
    <row r="10" spans="1:12">
      <c r="A10" s="85" t="s">
        <v>9</v>
      </c>
      <c r="B10" s="199">
        <v>154.244</v>
      </c>
      <c r="C10" s="90">
        <v>273.45600000000002</v>
      </c>
      <c r="D10" s="90">
        <v>239.321</v>
      </c>
      <c r="E10" s="90">
        <v>329.459</v>
      </c>
      <c r="F10" s="90">
        <v>428.87299999999999</v>
      </c>
      <c r="G10" s="90">
        <v>597.971</v>
      </c>
      <c r="H10" s="86">
        <v>667.77800000000002</v>
      </c>
      <c r="I10" s="123">
        <v>893.11199999999997</v>
      </c>
      <c r="J10" s="123">
        <v>862.86800000000005</v>
      </c>
      <c r="K10" s="137"/>
      <c r="L10" s="146">
        <v>17.840301165852356</v>
      </c>
    </row>
    <row r="11" spans="1:12">
      <c r="A11" s="240" t="s">
        <v>2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2"/>
    </row>
    <row r="12" spans="1:12">
      <c r="A12" s="85" t="s">
        <v>5</v>
      </c>
      <c r="B12" s="214">
        <v>1312.9749999999999</v>
      </c>
      <c r="C12" s="86">
        <v>1314.575</v>
      </c>
      <c r="D12" s="86">
        <v>1299.7750000000001</v>
      </c>
      <c r="E12" s="91">
        <v>1537.751</v>
      </c>
      <c r="F12" s="91">
        <v>1560.0709999999999</v>
      </c>
      <c r="G12" s="117">
        <v>1575.211</v>
      </c>
      <c r="H12" s="91">
        <v>1574.711</v>
      </c>
      <c r="I12" s="131">
        <v>1650.239</v>
      </c>
      <c r="J12" s="131">
        <v>1650.3589999999999</v>
      </c>
      <c r="K12" s="139"/>
      <c r="L12" s="146">
        <v>3.303085610684775</v>
      </c>
    </row>
    <row r="13" spans="1:12">
      <c r="A13" s="85" t="s">
        <v>6</v>
      </c>
      <c r="B13" s="213">
        <v>1052.873</v>
      </c>
      <c r="C13" s="89">
        <v>1058.48</v>
      </c>
      <c r="D13" s="89">
        <v>1063.83</v>
      </c>
      <c r="E13" s="89">
        <v>1063.4659999999999</v>
      </c>
      <c r="F13" s="89">
        <v>977.77700000000004</v>
      </c>
      <c r="G13" s="118">
        <v>1051.7809999999999</v>
      </c>
      <c r="H13" s="89">
        <v>1058.4259999999999</v>
      </c>
      <c r="I13" s="82">
        <v>1137.3040000000001</v>
      </c>
      <c r="J13" s="123">
        <v>1196.7529999999999</v>
      </c>
      <c r="K13" s="139"/>
      <c r="L13" s="146">
        <v>1.769445861158836</v>
      </c>
    </row>
    <row r="14" spans="1:12">
      <c r="A14" s="85" t="s">
        <v>7</v>
      </c>
      <c r="B14" s="202">
        <v>80.189874140787154</v>
      </c>
      <c r="C14" s="103">
        <v>80.518798851339795</v>
      </c>
      <c r="D14" s="103">
        <v>81.847242792021675</v>
      </c>
      <c r="E14" s="103">
        <v>69.15723026679872</v>
      </c>
      <c r="F14" s="103">
        <v>62.67516029719161</v>
      </c>
      <c r="G14" s="103">
        <v>66.770800864138209</v>
      </c>
      <c r="H14" s="103">
        <v>67.213984026275298</v>
      </c>
      <c r="I14" s="103">
        <v>68.917532551345602</v>
      </c>
      <c r="J14" s="103">
        <v>72.514707406085591</v>
      </c>
      <c r="K14" s="140"/>
      <c r="L14" s="146"/>
    </row>
    <row r="15" spans="1:12">
      <c r="A15" s="85" t="s">
        <v>8</v>
      </c>
      <c r="B15" s="199">
        <v>1010.071</v>
      </c>
      <c r="C15" s="90">
        <v>1228.854</v>
      </c>
      <c r="D15" s="90">
        <v>1579.6669999999999</v>
      </c>
      <c r="E15" s="90">
        <v>1531.826</v>
      </c>
      <c r="F15" s="90">
        <v>1187.99</v>
      </c>
      <c r="G15" s="90">
        <v>1345.2719999999999</v>
      </c>
      <c r="H15" s="86">
        <v>1351.45</v>
      </c>
      <c r="I15" s="123">
        <v>941.78399999999999</v>
      </c>
      <c r="J15" s="123">
        <v>928.07399999999996</v>
      </c>
      <c r="K15" s="141"/>
      <c r="L15" s="146">
        <v>-3.9310180729469124</v>
      </c>
    </row>
    <row r="16" spans="1:12">
      <c r="A16" s="85" t="s">
        <v>9</v>
      </c>
      <c r="B16" s="214">
        <v>377.58699999999999</v>
      </c>
      <c r="C16" s="92">
        <v>173.071</v>
      </c>
      <c r="D16" s="92">
        <v>176.9</v>
      </c>
      <c r="E16" s="92">
        <v>196.035</v>
      </c>
      <c r="F16" s="92">
        <v>194.941</v>
      </c>
      <c r="G16" s="86">
        <v>272.94799999999998</v>
      </c>
      <c r="H16" s="86">
        <v>337.10899999999998</v>
      </c>
      <c r="I16" s="123">
        <v>416.97800000000001</v>
      </c>
      <c r="J16" s="123">
        <v>499.41199999999998</v>
      </c>
      <c r="K16" s="141"/>
      <c r="L16" s="146">
        <v>16.345023071327791</v>
      </c>
    </row>
    <row r="17" spans="1:12">
      <c r="A17" s="240" t="s">
        <v>3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2"/>
    </row>
    <row r="18" spans="1:12">
      <c r="A18" s="85" t="s">
        <v>5</v>
      </c>
      <c r="B18" s="214">
        <v>2528.7130000000002</v>
      </c>
      <c r="C18" s="86">
        <v>2534.5720000000001</v>
      </c>
      <c r="D18" s="86">
        <v>2575.1239999999998</v>
      </c>
      <c r="E18" s="93">
        <v>2671.413</v>
      </c>
      <c r="F18" s="93">
        <v>2715.893</v>
      </c>
      <c r="G18" s="93">
        <v>2800.4690000000001</v>
      </c>
      <c r="H18" s="93">
        <v>2905.364</v>
      </c>
      <c r="I18" s="132">
        <v>3076.239</v>
      </c>
      <c r="J18" s="132">
        <v>2970.7359999999999</v>
      </c>
      <c r="K18" s="142"/>
      <c r="L18" s="146">
        <v>2.2942792265266743</v>
      </c>
    </row>
    <row r="19" spans="1:12">
      <c r="A19" s="85" t="s">
        <v>6</v>
      </c>
      <c r="B19" s="213">
        <v>1638.4390000000001</v>
      </c>
      <c r="C19" s="89">
        <v>1798.8510000000001</v>
      </c>
      <c r="D19" s="89">
        <v>1884.423</v>
      </c>
      <c r="E19" s="89">
        <v>1846.617</v>
      </c>
      <c r="F19" s="89">
        <v>1906.2650000000001</v>
      </c>
      <c r="G19" s="89">
        <v>1952.9960000000001</v>
      </c>
      <c r="H19" s="89">
        <v>1911.5150000000001</v>
      </c>
      <c r="I19" s="82">
        <v>1982.749</v>
      </c>
      <c r="J19" s="82">
        <v>2189.4180000000001</v>
      </c>
      <c r="K19" s="142"/>
      <c r="L19" s="146">
        <v>2.8467326038100982</v>
      </c>
    </row>
    <row r="20" spans="1:12">
      <c r="A20" s="85" t="s">
        <v>7</v>
      </c>
      <c r="B20" s="202">
        <v>64.793394900884365</v>
      </c>
      <c r="C20" s="103">
        <v>70.972574462276071</v>
      </c>
      <c r="D20" s="103">
        <v>73.177951819019199</v>
      </c>
      <c r="E20" s="103">
        <v>69.125103456485377</v>
      </c>
      <c r="F20" s="103">
        <v>70.189252669379826</v>
      </c>
      <c r="G20" s="103">
        <v>69.738175998377415</v>
      </c>
      <c r="H20" s="103">
        <v>65.792616691058342</v>
      </c>
      <c r="I20" s="103">
        <v>64.453672162663565</v>
      </c>
      <c r="J20" s="103">
        <v>73.699514194462253</v>
      </c>
      <c r="K20" s="136"/>
      <c r="L20" s="146"/>
    </row>
    <row r="21" spans="1:12">
      <c r="A21" s="85" t="s">
        <v>8</v>
      </c>
      <c r="B21" s="214">
        <v>3170.2869999999998</v>
      </c>
      <c r="C21" s="86">
        <v>3407.0509999999999</v>
      </c>
      <c r="D21" s="86">
        <v>3644.7809999999999</v>
      </c>
      <c r="E21" s="86">
        <v>3775.3330000000001</v>
      </c>
      <c r="F21" s="90">
        <v>3715.7240000000002</v>
      </c>
      <c r="G21" s="90">
        <v>4159.9840000000004</v>
      </c>
      <c r="H21" s="86">
        <v>4700.91</v>
      </c>
      <c r="I21" s="123">
        <v>5017.6409999999996</v>
      </c>
      <c r="J21" s="123">
        <v>5099.7169999999996</v>
      </c>
      <c r="K21" s="142"/>
      <c r="L21" s="146">
        <v>5.9312068810524199</v>
      </c>
    </row>
    <row r="22" spans="1:12">
      <c r="A22" s="85" t="s">
        <v>9</v>
      </c>
      <c r="B22" s="199">
        <v>190.30600000000001</v>
      </c>
      <c r="C22" s="90">
        <v>204.923</v>
      </c>
      <c r="D22" s="90">
        <v>233.14699999999999</v>
      </c>
      <c r="E22" s="90">
        <v>244.524</v>
      </c>
      <c r="F22" s="90">
        <v>295.92200000000003</v>
      </c>
      <c r="G22" s="90">
        <v>310.14400000000001</v>
      </c>
      <c r="H22" s="86">
        <v>303.81</v>
      </c>
      <c r="I22" s="92">
        <v>300.78300000000002</v>
      </c>
      <c r="J22" s="92">
        <v>318.24700000000001</v>
      </c>
      <c r="K22" s="142"/>
      <c r="L22" s="146">
        <v>6.4904141821584327</v>
      </c>
    </row>
    <row r="23" spans="1:12">
      <c r="A23" s="240" t="s">
        <v>465</v>
      </c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2"/>
    </row>
    <row r="24" spans="1:12">
      <c r="A24" s="85" t="s">
        <v>5</v>
      </c>
      <c r="B24" s="214">
        <v>321.57400000000001</v>
      </c>
      <c r="C24" s="86">
        <v>325.08800000000002</v>
      </c>
      <c r="D24" s="86">
        <v>324.15499999999997</v>
      </c>
      <c r="E24" s="92">
        <v>333.69299999999998</v>
      </c>
      <c r="F24" s="92">
        <v>371.48099999999999</v>
      </c>
      <c r="G24" s="92">
        <v>380.108</v>
      </c>
      <c r="H24" s="92">
        <v>388.6</v>
      </c>
      <c r="I24" s="92">
        <v>443.70100000000002</v>
      </c>
      <c r="J24" s="92">
        <v>437.90100000000001</v>
      </c>
      <c r="K24" s="143"/>
      <c r="L24" s="146">
        <v>4.3475226080006424</v>
      </c>
    </row>
    <row r="25" spans="1:12">
      <c r="A25" s="85" t="s">
        <v>6</v>
      </c>
      <c r="B25" s="213">
        <v>213.71799999999999</v>
      </c>
      <c r="C25" s="89">
        <v>212.69900000000001</v>
      </c>
      <c r="D25" s="89">
        <v>216.703</v>
      </c>
      <c r="E25" s="89">
        <v>192.14500000000001</v>
      </c>
      <c r="F25" s="89">
        <v>255.09</v>
      </c>
      <c r="G25" s="89">
        <v>299.339</v>
      </c>
      <c r="H25" s="89">
        <v>258.13</v>
      </c>
      <c r="I25" s="82">
        <v>280.108</v>
      </c>
      <c r="J25" s="82">
        <v>287.267</v>
      </c>
      <c r="K25" s="143"/>
      <c r="L25" s="146">
        <v>4.3868412080702912</v>
      </c>
    </row>
    <row r="26" spans="1:12">
      <c r="A26" s="85" t="s">
        <v>7</v>
      </c>
      <c r="B26" s="202">
        <v>66.459974997978691</v>
      </c>
      <c r="C26" s="103">
        <v>65.428130229353286</v>
      </c>
      <c r="D26" s="103">
        <v>66.851660471070943</v>
      </c>
      <c r="E26" s="103">
        <v>57.581369702091443</v>
      </c>
      <c r="F26" s="103">
        <v>68.668384116549703</v>
      </c>
      <c r="G26" s="103">
        <v>78.751039178338786</v>
      </c>
      <c r="H26" s="103">
        <v>66.425630468347904</v>
      </c>
      <c r="I26" s="103">
        <v>63.129900541130169</v>
      </c>
      <c r="J26" s="103">
        <v>65.600900660194881</v>
      </c>
      <c r="K26" s="136"/>
      <c r="L26" s="146"/>
    </row>
    <row r="27" spans="1:12">
      <c r="A27" s="85" t="s">
        <v>8</v>
      </c>
      <c r="B27" s="199">
        <v>42.591000000000001</v>
      </c>
      <c r="C27" s="90">
        <v>44.145000000000003</v>
      </c>
      <c r="D27" s="90">
        <v>49.232999999999997</v>
      </c>
      <c r="E27" s="90">
        <v>42.58</v>
      </c>
      <c r="F27" s="90">
        <v>66.19</v>
      </c>
      <c r="G27" s="90">
        <v>59.722000000000001</v>
      </c>
      <c r="H27" s="86">
        <v>67.444999999999993</v>
      </c>
      <c r="I27" s="123">
        <v>61.985999999999997</v>
      </c>
      <c r="J27" s="123">
        <v>75.635999999999996</v>
      </c>
      <c r="K27" s="143"/>
      <c r="L27" s="146">
        <v>7.9957634284334222</v>
      </c>
    </row>
    <row r="28" spans="1:12">
      <c r="A28" s="85" t="s">
        <v>9</v>
      </c>
      <c r="B28" s="199">
        <v>342.33100000000002</v>
      </c>
      <c r="C28" s="90">
        <v>358.48099999999999</v>
      </c>
      <c r="D28" s="90">
        <v>404.78300000000002</v>
      </c>
      <c r="E28" s="90">
        <v>398.06900000000002</v>
      </c>
      <c r="F28" s="90">
        <v>470.78699999999998</v>
      </c>
      <c r="G28" s="90">
        <v>567.66600000000005</v>
      </c>
      <c r="H28" s="86">
        <v>539.78300000000002</v>
      </c>
      <c r="I28" s="123">
        <v>538.62400000000002</v>
      </c>
      <c r="J28" s="123">
        <v>590.52599999999995</v>
      </c>
      <c r="K28" s="143"/>
      <c r="L28" s="146">
        <v>7.3909179114580947</v>
      </c>
    </row>
    <row r="29" spans="1:12">
      <c r="A29" s="240" t="s">
        <v>398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2"/>
    </row>
    <row r="30" spans="1:12">
      <c r="A30" s="85" t="s">
        <v>5</v>
      </c>
      <c r="B30" s="199">
        <v>470.54700000000003</v>
      </c>
      <c r="C30" s="90">
        <v>478.42</v>
      </c>
      <c r="D30" s="90">
        <v>491.52</v>
      </c>
      <c r="E30" s="90">
        <v>528.02</v>
      </c>
      <c r="F30" s="90">
        <v>531.53599999999994</v>
      </c>
      <c r="G30" s="90">
        <v>532.73599999999999</v>
      </c>
      <c r="H30" s="86">
        <v>569.95399999999995</v>
      </c>
      <c r="I30" s="92">
        <v>590.39200000000005</v>
      </c>
      <c r="J30" s="92">
        <v>646.86800000000005</v>
      </c>
      <c r="K30" s="143"/>
      <c r="L30" s="146">
        <v>4.4035320777938924</v>
      </c>
    </row>
    <row r="31" spans="1:12">
      <c r="A31" s="85" t="s">
        <v>6</v>
      </c>
      <c r="B31" s="214">
        <v>320.27300000000002</v>
      </c>
      <c r="C31" s="92">
        <v>367.24700000000001</v>
      </c>
      <c r="D31" s="92">
        <v>381.505</v>
      </c>
      <c r="E31" s="92">
        <v>384.22399999999999</v>
      </c>
      <c r="F31" s="92">
        <v>327.46100000000001</v>
      </c>
      <c r="G31" s="92">
        <v>398.02</v>
      </c>
      <c r="H31" s="89">
        <v>318.05799999999999</v>
      </c>
      <c r="I31" s="82">
        <v>344.65300000000002</v>
      </c>
      <c r="J31" s="82">
        <v>372.27499999999998</v>
      </c>
      <c r="K31" s="143"/>
      <c r="L31" s="146">
        <v>0.19444855331294253</v>
      </c>
    </row>
    <row r="32" spans="1:12">
      <c r="A32" s="85" t="s">
        <v>7</v>
      </c>
      <c r="B32" s="202">
        <v>68.063976605950089</v>
      </c>
      <c r="C32" s="103">
        <v>76.762468124242304</v>
      </c>
      <c r="D32" s="103">
        <v>77.617390950520843</v>
      </c>
      <c r="E32" s="103">
        <v>72.766940646187649</v>
      </c>
      <c r="F32" s="103">
        <v>61.606551578820635</v>
      </c>
      <c r="G32" s="103">
        <v>74.712427919269572</v>
      </c>
      <c r="H32" s="103">
        <v>55.804152615825146</v>
      </c>
      <c r="I32" s="103">
        <v>58.376976652800174</v>
      </c>
      <c r="J32" s="103">
        <v>57.550381221516588</v>
      </c>
      <c r="K32" s="136"/>
      <c r="L32" s="146"/>
    </row>
    <row r="33" spans="1:12">
      <c r="A33" s="85" t="s">
        <v>8</v>
      </c>
      <c r="B33" s="214">
        <v>55.868000000000002</v>
      </c>
      <c r="C33" s="86">
        <v>62.970999999999997</v>
      </c>
      <c r="D33" s="86">
        <v>56.451999999999998</v>
      </c>
      <c r="E33" s="86">
        <v>50.582999999999998</v>
      </c>
      <c r="F33" s="86">
        <v>45.338999999999999</v>
      </c>
      <c r="G33" s="86">
        <v>53.656999999999996</v>
      </c>
      <c r="H33" s="86">
        <v>44.637</v>
      </c>
      <c r="I33" s="128">
        <v>49.633000000000003</v>
      </c>
      <c r="J33" s="128">
        <v>54.942</v>
      </c>
      <c r="K33" s="143"/>
      <c r="L33" s="146">
        <v>-1.9296565234005469</v>
      </c>
    </row>
    <row r="34" spans="1:12">
      <c r="A34" s="85" t="s">
        <v>9</v>
      </c>
      <c r="B34" s="199">
        <v>419.27199999999999</v>
      </c>
      <c r="C34" s="90">
        <v>485.74099999999999</v>
      </c>
      <c r="D34" s="90">
        <v>525.16999999999996</v>
      </c>
      <c r="E34" s="90">
        <v>530.29700000000003</v>
      </c>
      <c r="F34" s="90">
        <v>514.39499999999998</v>
      </c>
      <c r="G34" s="90">
        <v>590.55799999999999</v>
      </c>
      <c r="H34" s="86">
        <v>464.90600000000001</v>
      </c>
      <c r="I34" s="129">
        <v>492.68200000000002</v>
      </c>
      <c r="J34" s="129">
        <v>535.64200000000005</v>
      </c>
      <c r="K34" s="143"/>
      <c r="L34" s="146">
        <v>1.4068104156907069</v>
      </c>
    </row>
    <row r="35" spans="1:12">
      <c r="A35" s="240" t="s">
        <v>464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2"/>
    </row>
    <row r="36" spans="1:12">
      <c r="A36" s="83" t="s">
        <v>5</v>
      </c>
      <c r="B36" s="215">
        <v>13455.536</v>
      </c>
      <c r="C36" s="94">
        <v>13926.793999999998</v>
      </c>
      <c r="D36" s="94">
        <v>14112.168</v>
      </c>
      <c r="E36" s="94">
        <v>15159.943000000001</v>
      </c>
      <c r="F36" s="94">
        <v>15652.413</v>
      </c>
      <c r="G36" s="94">
        <v>16177.761999999999</v>
      </c>
      <c r="H36" s="94">
        <v>16538.177</v>
      </c>
      <c r="I36" s="127">
        <v>17020.923000000003</v>
      </c>
      <c r="J36" s="127">
        <v>17649.121999999999</v>
      </c>
      <c r="K36" s="144"/>
      <c r="L36" s="234">
        <v>3.4417819499505953</v>
      </c>
    </row>
    <row r="37" spans="1:12">
      <c r="A37" s="83" t="s">
        <v>6</v>
      </c>
      <c r="B37" s="215">
        <v>10233.883</v>
      </c>
      <c r="C37" s="94">
        <v>11068.572</v>
      </c>
      <c r="D37" s="94">
        <v>11589.110999999999</v>
      </c>
      <c r="E37" s="94">
        <v>11943.249</v>
      </c>
      <c r="F37" s="94">
        <v>11243.052</v>
      </c>
      <c r="G37" s="94">
        <v>12743.137000000001</v>
      </c>
      <c r="H37" s="94">
        <v>13038.763999999999</v>
      </c>
      <c r="I37" s="94">
        <v>12978.995000000001</v>
      </c>
      <c r="J37" s="94">
        <v>13983.429</v>
      </c>
      <c r="K37" s="144"/>
      <c r="L37" s="234">
        <v>3.3958613055988573</v>
      </c>
    </row>
    <row r="38" spans="1:12">
      <c r="A38" s="83" t="s">
        <v>7</v>
      </c>
      <c r="B38" s="196">
        <v>76.057044475968851</v>
      </c>
      <c r="C38" s="104">
        <v>79.47681282569414</v>
      </c>
      <c r="D38" s="104">
        <v>82.121407568277235</v>
      </c>
      <c r="E38" s="104">
        <v>78.78162206810407</v>
      </c>
      <c r="F38" s="104">
        <v>71.829512804191907</v>
      </c>
      <c r="G38" s="104">
        <v>78.769467618574197</v>
      </c>
      <c r="H38" s="104">
        <v>78.840394561020844</v>
      </c>
      <c r="I38" s="104">
        <v>76.253179689491574</v>
      </c>
      <c r="J38" s="104">
        <v>79.230167936965927</v>
      </c>
      <c r="K38" s="136"/>
      <c r="L38" s="234"/>
    </row>
    <row r="39" spans="1:12">
      <c r="A39" s="83" t="s">
        <v>8</v>
      </c>
      <c r="B39" s="215">
        <v>5399.9539999999997</v>
      </c>
      <c r="C39" s="94">
        <v>5936.9989999999998</v>
      </c>
      <c r="D39" s="94">
        <v>6379.2569999999996</v>
      </c>
      <c r="E39" s="94">
        <v>6557.4520000000002</v>
      </c>
      <c r="F39" s="94">
        <v>5983.0700000000006</v>
      </c>
      <c r="G39" s="94">
        <v>6385.1990000000005</v>
      </c>
      <c r="H39" s="94">
        <v>6877.8090000000002</v>
      </c>
      <c r="I39" s="94">
        <v>7333.5479999999989</v>
      </c>
      <c r="J39" s="94">
        <v>7334.4619999999995</v>
      </c>
      <c r="K39" s="144"/>
      <c r="L39" s="234">
        <v>3.0657741232923197</v>
      </c>
    </row>
    <row r="40" spans="1:12">
      <c r="A40" s="83" t="s">
        <v>9</v>
      </c>
      <c r="B40" s="215">
        <v>1483.74</v>
      </c>
      <c r="C40" s="94">
        <v>1495.672</v>
      </c>
      <c r="D40" s="94">
        <v>1579.3209999999999</v>
      </c>
      <c r="E40" s="94">
        <v>1698.384</v>
      </c>
      <c r="F40" s="94">
        <v>1904.9180000000001</v>
      </c>
      <c r="G40" s="94">
        <v>2339.2870000000003</v>
      </c>
      <c r="H40" s="94">
        <v>2313.386</v>
      </c>
      <c r="I40" s="127">
        <v>2642.1790000000001</v>
      </c>
      <c r="J40" s="127">
        <v>2806.6950000000002</v>
      </c>
      <c r="K40" s="144"/>
      <c r="L40" s="234">
        <v>9.4085507626517018</v>
      </c>
    </row>
    <row r="41" spans="1:12" ht="30.6" customHeight="1">
      <c r="A41" s="243" t="s">
        <v>454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</row>
    <row r="42" spans="1:12">
      <c r="A42" s="244" t="s">
        <v>458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</row>
    <row r="43" spans="1:12">
      <c r="A43" s="239" t="s">
        <v>455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</row>
    <row r="44" spans="1:12">
      <c r="A44" s="122"/>
      <c r="B44" s="216">
        <v>0</v>
      </c>
      <c r="C44" s="181"/>
      <c r="D44" s="181"/>
      <c r="E44" s="181"/>
      <c r="F44" s="181"/>
      <c r="G44" s="181"/>
      <c r="H44" s="181"/>
      <c r="I44" s="181"/>
      <c r="J44" s="181"/>
      <c r="K44" s="79"/>
      <c r="L44" s="147"/>
    </row>
    <row r="45" spans="1:12">
      <c r="B45" s="155"/>
      <c r="C45" s="182"/>
      <c r="D45" s="182"/>
      <c r="E45" s="182"/>
      <c r="F45" s="182"/>
      <c r="G45" s="182"/>
      <c r="H45" s="182"/>
      <c r="I45" s="182"/>
      <c r="J45" s="182"/>
    </row>
  </sheetData>
  <mergeCells count="9">
    <mergeCell ref="A43:L43"/>
    <mergeCell ref="A5:L5"/>
    <mergeCell ref="A11:L11"/>
    <mergeCell ref="A17:L17"/>
    <mergeCell ref="A23:L23"/>
    <mergeCell ref="A29:L29"/>
    <mergeCell ref="A35:L35"/>
    <mergeCell ref="A41:L41"/>
    <mergeCell ref="A42:L42"/>
  </mergeCells>
  <pageMargins left="0.70866141732283472" right="0.4" top="0.74803149606299213" bottom="0.74803149606299213" header="0.31496062992125984" footer="0.31496062992125984"/>
  <pageSetup paperSize="9" scale="74" orientation="portrait" useFirstPageNumber="1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E3065E7-9894-4924-B7BC-DBF1E7A9ED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L1 L5:L1048576 L3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C00000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'Table 1'!B6:I6</xm:f>
              <xm:sqref>K6</xm:sqref>
            </x14:sparkline>
            <x14:sparkline>
              <xm:f>'Table 1'!B7:I7</xm:f>
              <xm:sqref>K7</xm:sqref>
            </x14:sparkline>
            <x14:sparkline>
              <xm:f>'Table 1'!B9:I9</xm:f>
              <xm:sqref>K9</xm:sqref>
            </x14:sparkline>
            <x14:sparkline>
              <xm:f>'Table 1'!B10:I10</xm:f>
              <xm:sqref>K10</xm:sqref>
            </x14:sparkline>
          </x14:sparklines>
        </x14:sparklineGroup>
        <x14:sparklineGroup displayEmptyCellsAs="gap">
          <x14:colorSeries rgb="FFC00000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'Table 1'!B12:I12</xm:f>
              <xm:sqref>K12</xm:sqref>
            </x14:sparkline>
            <x14:sparkline>
              <xm:f>'Table 1'!B13:I13</xm:f>
              <xm:sqref>K13</xm:sqref>
            </x14:sparkline>
          </x14:sparklines>
        </x14:sparklineGroup>
        <x14:sparklineGroup displayEmptyCellsAs="gap">
          <x14:colorSeries rgb="FFC00000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'Table 1'!B15:I15</xm:f>
              <xm:sqref>K15</xm:sqref>
            </x14:sparkline>
            <x14:sparkline>
              <xm:f>'Table 1'!B16:I16</xm:f>
              <xm:sqref>K16</xm:sqref>
            </x14:sparkline>
          </x14:sparklines>
        </x14:sparklineGroup>
        <x14:sparklineGroup displayEmptyCellsAs="gap">
          <x14:colorSeries rgb="FFC00000"/>
          <x14:colorNegative theme="6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'Table 1'!B18:I18</xm:f>
              <xm:sqref>K18</xm:sqref>
            </x14:sparkline>
            <x14:sparkline>
              <xm:f>'Table 1'!B19:I19</xm:f>
              <xm:sqref>K19</xm:sqref>
            </x14:sparkline>
            <x14:sparkline>
              <xm:f>'Table 1'!B21:I21</xm:f>
              <xm:sqref>K21</xm:sqref>
            </x14:sparkline>
            <x14:sparkline>
              <xm:f>'Table 1'!B22:I22</xm:f>
              <xm:sqref>K22</xm:sqref>
            </x14:sparkline>
          </x14:sparklines>
        </x14:sparklineGroup>
        <x14:sparklineGroup displayEmptyCellsAs="gap">
          <x14:colorSeries rgb="FFC00000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'Table 1'!B24:I24</xm:f>
              <xm:sqref>K24</xm:sqref>
            </x14:sparkline>
            <x14:sparkline>
              <xm:f>'Table 1'!B25:I25</xm:f>
              <xm:sqref>K25</xm:sqref>
            </x14:sparkline>
            <x14:sparkline>
              <xm:f>'Table 1'!B27:I27</xm:f>
              <xm:sqref>K27</xm:sqref>
            </x14:sparkline>
            <x14:sparkline>
              <xm:f>'Table 1'!B28:I28</xm:f>
              <xm:sqref>K28</xm:sqref>
            </x14:sparkline>
          </x14:sparklines>
        </x14:sparklineGroup>
        <x14:sparklineGroup displayEmptyCellsAs="gap">
          <x14:colorSeries rgb="FFC00000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'Table 1'!B30:I30</xm:f>
              <xm:sqref>K30</xm:sqref>
            </x14:sparkline>
            <x14:sparkline>
              <xm:f>'Table 1'!B31:I31</xm:f>
              <xm:sqref>K31</xm:sqref>
            </x14:sparkline>
            <x14:sparkline>
              <xm:f>'Table 1'!B33:I33</xm:f>
              <xm:sqref>K33</xm:sqref>
            </x14:sparkline>
            <x14:sparkline>
              <xm:f>'Table 1'!B34:I34</xm:f>
              <xm:sqref>K34</xm:sqref>
            </x14:sparkline>
          </x14:sparklines>
        </x14:sparklineGroup>
        <x14:sparklineGroup displayEmptyCellsAs="gap">
          <x14:colorSeries rgb="FFC00000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'Table 1'!B36:I36</xm:f>
              <xm:sqref>K36</xm:sqref>
            </x14:sparkline>
            <x14:sparkline>
              <xm:f>'Table 1'!B37:I37</xm:f>
              <xm:sqref>K37</xm:sqref>
            </x14:sparkline>
            <x14:sparkline>
              <xm:f>'Table 1'!B39:I39</xm:f>
              <xm:sqref>K39</xm:sqref>
            </x14:sparkline>
            <x14:sparkline>
              <xm:f>'Table 1'!B40:I40</xm:f>
              <xm:sqref>K40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86" sqref="F86"/>
    </sheetView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1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52"/>
  <sheetViews>
    <sheetView view="pageBreakPreview" zoomScaleNormal="100" zoomScaleSheetLayoutView="100" workbookViewId="0">
      <selection activeCell="J21" sqref="J21"/>
    </sheetView>
  </sheetViews>
  <sheetFormatPr defaultRowHeight="15"/>
  <cols>
    <col min="1" max="1" width="23.140625" customWidth="1"/>
    <col min="2" max="6" width="9.7109375" customWidth="1"/>
    <col min="7" max="7" width="11.28515625" customWidth="1"/>
    <col min="8" max="8" width="12.5703125" customWidth="1"/>
    <col min="9" max="10" width="10.42578125" customWidth="1"/>
    <col min="11" max="11" width="11.85546875" customWidth="1"/>
    <col min="12" max="12" width="10.42578125" customWidth="1"/>
    <col min="13" max="13" width="9.7109375" customWidth="1"/>
  </cols>
  <sheetData>
    <row r="1" spans="1:29">
      <c r="A1" s="161" t="s">
        <v>518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29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219" t="s">
        <v>4</v>
      </c>
    </row>
    <row r="3" spans="1:29">
      <c r="A3" s="253" t="s">
        <v>463</v>
      </c>
      <c r="B3" s="251" t="s">
        <v>419</v>
      </c>
      <c r="C3" s="251"/>
      <c r="D3" s="251"/>
      <c r="E3" s="251"/>
      <c r="F3" s="251"/>
      <c r="G3" s="252"/>
      <c r="H3" s="247" t="s">
        <v>420</v>
      </c>
      <c r="I3" s="247"/>
      <c r="J3" s="247"/>
      <c r="K3" s="247"/>
      <c r="L3" s="247"/>
      <c r="M3" s="247"/>
    </row>
    <row r="4" spans="1:29">
      <c r="A4" s="254"/>
      <c r="B4" s="98" t="s">
        <v>409</v>
      </c>
      <c r="C4" s="98" t="s">
        <v>412</v>
      </c>
      <c r="D4" s="98" t="s">
        <v>413</v>
      </c>
      <c r="E4" s="98" t="s">
        <v>414</v>
      </c>
      <c r="F4" s="98" t="s">
        <v>415</v>
      </c>
      <c r="G4" s="98" t="s">
        <v>416</v>
      </c>
      <c r="H4" s="98" t="s">
        <v>417</v>
      </c>
      <c r="I4" s="98" t="s">
        <v>418</v>
      </c>
      <c r="J4" s="98" t="s">
        <v>422</v>
      </c>
      <c r="K4" s="98" t="s">
        <v>479</v>
      </c>
      <c r="L4" s="98" t="s">
        <v>483</v>
      </c>
      <c r="M4" s="98" t="s">
        <v>485</v>
      </c>
    </row>
    <row r="5" spans="1:29">
      <c r="A5" s="121">
        <v>1</v>
      </c>
      <c r="B5" s="121">
        <v>2</v>
      </c>
      <c r="C5" s="121">
        <v>3</v>
      </c>
      <c r="D5" s="121">
        <v>4</v>
      </c>
      <c r="E5" s="121">
        <v>5</v>
      </c>
      <c r="F5" s="121">
        <v>6</v>
      </c>
      <c r="G5" s="121">
        <v>7</v>
      </c>
      <c r="H5" s="121">
        <v>8</v>
      </c>
      <c r="I5" s="121">
        <v>9</v>
      </c>
      <c r="J5" s="121">
        <v>10</v>
      </c>
      <c r="K5" s="121">
        <v>11</v>
      </c>
      <c r="L5" s="121">
        <v>12</v>
      </c>
      <c r="M5" s="121">
        <v>13</v>
      </c>
    </row>
    <row r="6" spans="1:29">
      <c r="A6" s="245" t="s">
        <v>1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Q6" s="82"/>
      <c r="R6" s="82"/>
      <c r="S6" s="82"/>
      <c r="T6" s="82"/>
      <c r="U6" s="82"/>
      <c r="V6" s="82"/>
      <c r="W6" s="82"/>
    </row>
    <row r="7" spans="1:29">
      <c r="A7" s="85" t="s">
        <v>5</v>
      </c>
      <c r="B7" s="87">
        <v>10089.066000000001</v>
      </c>
      <c r="C7" s="87">
        <v>10473.432000000001</v>
      </c>
      <c r="D7" s="87">
        <v>10889.237999999999</v>
      </c>
      <c r="E7" s="87">
        <v>11099.548000000001</v>
      </c>
      <c r="F7" s="88">
        <v>11260.352000000001</v>
      </c>
      <c r="G7" s="130">
        <v>11943.258</v>
      </c>
      <c r="H7" s="88">
        <v>12143.351999999999</v>
      </c>
      <c r="I7" s="88">
        <v>12468.776399999997</v>
      </c>
      <c r="J7" s="88">
        <v>12805.288399999998</v>
      </c>
      <c r="K7" s="88">
        <v>13188.836053333329</v>
      </c>
      <c r="L7" s="88">
        <v>13557.037395555551</v>
      </c>
      <c r="M7" s="88">
        <v>13838.61082192592</v>
      </c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</row>
    <row r="8" spans="1:29">
      <c r="A8" s="85" t="s">
        <v>6</v>
      </c>
      <c r="B8" s="89">
        <v>8456.7970000000005</v>
      </c>
      <c r="C8" s="89">
        <v>7776.4589999999998</v>
      </c>
      <c r="D8" s="89">
        <v>9041.0010000000002</v>
      </c>
      <c r="E8" s="89">
        <v>9492.6350000000002</v>
      </c>
      <c r="F8" s="89">
        <v>9234.1810000000005</v>
      </c>
      <c r="G8" s="123">
        <v>9937.7160000000003</v>
      </c>
      <c r="H8" s="88">
        <v>10212.737666666668</v>
      </c>
      <c r="I8" s="88">
        <v>10743.763377777777</v>
      </c>
      <c r="J8" s="88">
        <v>10914.771162962965</v>
      </c>
      <c r="K8" s="88">
        <v>11280.74566271605</v>
      </c>
      <c r="L8" s="88">
        <v>11756.8205963786</v>
      </c>
      <c r="M8" s="88">
        <v>12054.81455327298</v>
      </c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</row>
    <row r="9" spans="1:29">
      <c r="A9" s="85" t="s">
        <v>7</v>
      </c>
      <c r="B9" s="103">
        <v>83.821406262978158</v>
      </c>
      <c r="C9" s="103">
        <v>74.249386447536963</v>
      </c>
      <c r="D9" s="103">
        <v>83.026939075075774</v>
      </c>
      <c r="E9" s="103">
        <v>85.522716780899543</v>
      </c>
      <c r="F9" s="103">
        <v>82.006148653257014</v>
      </c>
      <c r="G9" s="103">
        <v>83.207747835640831</v>
      </c>
      <c r="H9" s="103">
        <v>84.101471049070057</v>
      </c>
      <c r="I9" s="103">
        <v>86.165338386995046</v>
      </c>
      <c r="J9" s="103">
        <v>85.236433745318578</v>
      </c>
      <c r="K9" s="103">
        <v>85.532533857413213</v>
      </c>
      <c r="L9" s="103">
        <v>86.721163727355929</v>
      </c>
      <c r="M9" s="103">
        <v>87.110004814741288</v>
      </c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</row>
    <row r="10" spans="1:29">
      <c r="A10" s="85" t="s">
        <v>8</v>
      </c>
      <c r="B10" s="86">
        <v>1157.1300000000001</v>
      </c>
      <c r="C10" s="86">
        <v>967.827</v>
      </c>
      <c r="D10" s="86">
        <v>766.56399999999996</v>
      </c>
      <c r="E10" s="90">
        <v>713.36699999999996</v>
      </c>
      <c r="F10" s="86">
        <v>1262.5039999999999</v>
      </c>
      <c r="G10" s="123">
        <v>1176.0930000000001</v>
      </c>
      <c r="H10" s="88">
        <v>1099.8123999999998</v>
      </c>
      <c r="I10" s="88">
        <v>1241.4596666666664</v>
      </c>
      <c r="J10" s="88">
        <v>1388.0403644444443</v>
      </c>
      <c r="K10" s="88">
        <v>1470.2747274074072</v>
      </c>
      <c r="L10" s="88">
        <v>1454.6649927901233</v>
      </c>
      <c r="M10" s="88">
        <v>1570.1402896131685</v>
      </c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</row>
    <row r="11" spans="1:29">
      <c r="A11" s="85" t="s">
        <v>9</v>
      </c>
      <c r="B11" s="90">
        <v>329.459</v>
      </c>
      <c r="C11" s="90">
        <v>428.87299999999999</v>
      </c>
      <c r="D11" s="90">
        <v>597.971</v>
      </c>
      <c r="E11" s="90">
        <v>667.77800000000002</v>
      </c>
      <c r="F11" s="86">
        <v>893.11199999999997</v>
      </c>
      <c r="G11" s="123">
        <v>862.86800000000005</v>
      </c>
      <c r="H11" s="88">
        <v>1042.9670666666666</v>
      </c>
      <c r="I11" s="88">
        <v>1157.9777111111111</v>
      </c>
      <c r="J11" s="88">
        <v>1259.9813051851852</v>
      </c>
      <c r="K11" s="88">
        <v>1374.3519530864198</v>
      </c>
      <c r="L11" s="88">
        <v>1469.7980385514406</v>
      </c>
      <c r="M11" s="88">
        <v>1607.7381903758574</v>
      </c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</row>
    <row r="12" spans="1:29">
      <c r="A12" s="245" t="s">
        <v>2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</row>
    <row r="13" spans="1:29">
      <c r="A13" s="85" t="s">
        <v>5</v>
      </c>
      <c r="B13" s="86">
        <v>1537.751</v>
      </c>
      <c r="C13" s="91">
        <v>1560.0709999999999</v>
      </c>
      <c r="D13" s="91">
        <v>1575.211</v>
      </c>
      <c r="E13" s="91">
        <v>1574.711</v>
      </c>
      <c r="F13" s="91">
        <v>1650.239</v>
      </c>
      <c r="G13" s="131">
        <v>1650.3589999999999</v>
      </c>
      <c r="H13" s="88">
        <v>1674.6947333333335</v>
      </c>
      <c r="I13" s="88">
        <v>1701.6233555555557</v>
      </c>
      <c r="J13" s="88">
        <v>1731.0196459259264</v>
      </c>
      <c r="K13" s="88">
        <v>1759.7776587654323</v>
      </c>
      <c r="L13" s="88">
        <v>1776.2792843127572</v>
      </c>
      <c r="M13" s="88">
        <v>1807.0502618052128</v>
      </c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</row>
    <row r="14" spans="1:29">
      <c r="A14" s="85" t="s">
        <v>6</v>
      </c>
      <c r="B14" s="89">
        <v>1063.4659999999999</v>
      </c>
      <c r="C14" s="89">
        <v>977.77700000000004</v>
      </c>
      <c r="D14" s="89">
        <v>1051.7809999999999</v>
      </c>
      <c r="E14" s="89">
        <v>1058.4259999999999</v>
      </c>
      <c r="F14" s="89">
        <v>1137.3040000000001</v>
      </c>
      <c r="G14" s="123">
        <v>1196.7529999999999</v>
      </c>
      <c r="H14" s="88">
        <v>1196.0839333333333</v>
      </c>
      <c r="I14" s="88">
        <v>1263.5536888888889</v>
      </c>
      <c r="J14" s="88">
        <v>1303.778894814815</v>
      </c>
      <c r="K14" s="88">
        <v>1353.1343669135806</v>
      </c>
      <c r="L14" s="88">
        <v>1388.5379081152266</v>
      </c>
      <c r="M14" s="88">
        <v>1430.6704034019208</v>
      </c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</row>
    <row r="15" spans="1:29">
      <c r="A15" s="85" t="s">
        <v>7</v>
      </c>
      <c r="B15" s="103">
        <v>69.15723026679872</v>
      </c>
      <c r="C15" s="103">
        <v>62.67516029719161</v>
      </c>
      <c r="D15" s="103">
        <v>66.770800864138209</v>
      </c>
      <c r="E15" s="103">
        <v>67.213984026275298</v>
      </c>
      <c r="F15" s="103">
        <v>68.917532551345602</v>
      </c>
      <c r="G15" s="103">
        <v>72.514707406085591</v>
      </c>
      <c r="H15" s="103">
        <v>71.421012410580204</v>
      </c>
      <c r="I15" s="103">
        <v>74.25577962147544</v>
      </c>
      <c r="J15" s="103">
        <v>75.318549843345124</v>
      </c>
      <c r="K15" s="103">
        <v>76.892348313074322</v>
      </c>
      <c r="L15" s="103">
        <v>78.171147993343411</v>
      </c>
      <c r="M15" s="103">
        <v>79.171588839632221</v>
      </c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</row>
    <row r="16" spans="1:29">
      <c r="A16" s="85" t="s">
        <v>8</v>
      </c>
      <c r="B16" s="90">
        <v>1531.826</v>
      </c>
      <c r="C16" s="90">
        <v>1187.99</v>
      </c>
      <c r="D16" s="90">
        <v>1345.2719999999999</v>
      </c>
      <c r="E16" s="90">
        <v>1351.45</v>
      </c>
      <c r="F16" s="86">
        <v>941.78399999999999</v>
      </c>
      <c r="G16" s="123">
        <v>928.07399999999996</v>
      </c>
      <c r="H16" s="88">
        <v>839.27933333333306</v>
      </c>
      <c r="I16" s="88">
        <v>758.49355555555519</v>
      </c>
      <c r="J16" s="88">
        <v>578.98072592592553</v>
      </c>
      <c r="K16" s="88">
        <v>449.5756987654313</v>
      </c>
      <c r="L16" s="88">
        <v>390.4538416460897</v>
      </c>
      <c r="M16" s="88">
        <v>253.80374002743372</v>
      </c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</row>
    <row r="17" spans="1:28">
      <c r="A17" s="85" t="s">
        <v>9</v>
      </c>
      <c r="B17" s="92">
        <v>196.035</v>
      </c>
      <c r="C17" s="92">
        <v>194.941</v>
      </c>
      <c r="D17" s="92">
        <v>272.94799999999998</v>
      </c>
      <c r="E17" s="86">
        <v>337.10899999999998</v>
      </c>
      <c r="F17" s="86">
        <v>416.97800000000001</v>
      </c>
      <c r="G17" s="123">
        <v>499.41199999999998</v>
      </c>
      <c r="H17" s="88">
        <v>544.28620000000001</v>
      </c>
      <c r="I17" s="88">
        <v>628.21106666666674</v>
      </c>
      <c r="J17" s="88">
        <v>697.8521377777779</v>
      </c>
      <c r="K17" s="88">
        <v>768.87030962962967</v>
      </c>
      <c r="L17" s="88">
        <v>836.47230182716044</v>
      </c>
      <c r="M17" s="88">
        <v>905.38682689711936</v>
      </c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</row>
    <row r="18" spans="1:28">
      <c r="A18" s="245" t="s">
        <v>3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</row>
    <row r="19" spans="1:28">
      <c r="A19" s="85" t="s">
        <v>5</v>
      </c>
      <c r="B19" s="86">
        <v>2671.413</v>
      </c>
      <c r="C19" s="93">
        <v>2715.893</v>
      </c>
      <c r="D19" s="93">
        <v>2800.4690000000001</v>
      </c>
      <c r="E19" s="93">
        <v>2905.364</v>
      </c>
      <c r="F19" s="93">
        <v>3076.239</v>
      </c>
      <c r="G19" s="132">
        <v>2970.7359999999999</v>
      </c>
      <c r="H19" s="88">
        <v>3124.9404666666669</v>
      </c>
      <c r="I19" s="88">
        <v>3204.9649111111116</v>
      </c>
      <c r="J19" s="88">
        <v>3271.3561585185189</v>
      </c>
      <c r="K19" s="88">
        <v>3329.3010553086424</v>
      </c>
      <c r="L19" s="88">
        <v>3387.6424515884783</v>
      </c>
      <c r="M19" s="88">
        <v>3491.2240343264757</v>
      </c>
      <c r="Q19" s="82"/>
      <c r="R19" s="82"/>
      <c r="S19" s="82"/>
      <c r="T19" s="82"/>
      <c r="U19" s="82"/>
      <c r="V19" s="82"/>
    </row>
    <row r="20" spans="1:28">
      <c r="A20" s="85" t="s">
        <v>6</v>
      </c>
      <c r="B20" s="89">
        <v>1846.617</v>
      </c>
      <c r="C20" s="89">
        <v>1906.2650000000001</v>
      </c>
      <c r="D20" s="89">
        <v>1952.9960000000001</v>
      </c>
      <c r="E20" s="89">
        <v>1911.5150000000001</v>
      </c>
      <c r="F20" s="89">
        <v>1982.749</v>
      </c>
      <c r="G20" s="123">
        <v>2189.4180000000001</v>
      </c>
      <c r="H20" s="88">
        <v>2155.1242666666667</v>
      </c>
      <c r="I20" s="88">
        <v>2218.8241777777785</v>
      </c>
      <c r="J20" s="88">
        <v>2295.1015096296296</v>
      </c>
      <c r="K20" s="88">
        <v>2384.6417604938279</v>
      </c>
      <c r="L20" s="88">
        <v>2443.3312100082312</v>
      </c>
      <c r="M20" s="88">
        <v>2484.5130737668051</v>
      </c>
      <c r="Q20" s="82"/>
      <c r="R20" s="82"/>
      <c r="S20" s="82"/>
      <c r="T20" s="82"/>
      <c r="U20" s="82"/>
      <c r="V20" s="82"/>
    </row>
    <row r="21" spans="1:28">
      <c r="A21" s="85" t="s">
        <v>7</v>
      </c>
      <c r="B21" s="103">
        <v>69.125103456485377</v>
      </c>
      <c r="C21" s="103">
        <v>70.189252669379826</v>
      </c>
      <c r="D21" s="103">
        <v>69.738175998377415</v>
      </c>
      <c r="E21" s="103">
        <v>65.792616691058342</v>
      </c>
      <c r="F21" s="103">
        <v>64.453672162663565</v>
      </c>
      <c r="G21" s="103">
        <v>73.699514194462253</v>
      </c>
      <c r="H21" s="103">
        <v>68.965290368091701</v>
      </c>
      <c r="I21" s="103">
        <v>69.230841501117908</v>
      </c>
      <c r="J21" s="103">
        <v>70.157494275065417</v>
      </c>
      <c r="K21" s="103">
        <v>71.625897474530433</v>
      </c>
      <c r="L21" s="103">
        <v>72.12482559552717</v>
      </c>
      <c r="M21" s="103">
        <v>71.164527092461867</v>
      </c>
      <c r="Q21" s="82"/>
      <c r="R21" s="82"/>
      <c r="S21" s="82"/>
      <c r="T21" s="82"/>
      <c r="U21" s="82"/>
      <c r="V21" s="82"/>
    </row>
    <row r="22" spans="1:28">
      <c r="A22" s="85" t="s">
        <v>8</v>
      </c>
      <c r="B22" s="86">
        <v>3775.3330000000001</v>
      </c>
      <c r="C22" s="86">
        <v>3715.7240000000002</v>
      </c>
      <c r="D22" s="90">
        <v>4159.9840000000004</v>
      </c>
      <c r="E22" s="90">
        <v>4700.91</v>
      </c>
      <c r="F22" s="86">
        <v>5017.6409999999996</v>
      </c>
      <c r="G22" s="123">
        <v>5099.7169999999996</v>
      </c>
      <c r="H22" s="88">
        <v>5518.4112000000005</v>
      </c>
      <c r="I22" s="88">
        <v>5917.0011333333332</v>
      </c>
      <c r="J22" s="88">
        <v>6200.9105822222227</v>
      </c>
      <c r="K22" s="88">
        <v>6470.7762370370365</v>
      </c>
      <c r="L22" s="88">
        <v>6800.8608786172845</v>
      </c>
      <c r="M22" s="88">
        <v>7165.9519005102884</v>
      </c>
      <c r="Q22" s="82"/>
      <c r="R22" s="82"/>
      <c r="S22" s="82"/>
      <c r="T22" s="82"/>
      <c r="U22" s="82"/>
      <c r="V22" s="82"/>
    </row>
    <row r="23" spans="1:28">
      <c r="A23" s="85" t="s">
        <v>9</v>
      </c>
      <c r="B23" s="90">
        <v>244.524</v>
      </c>
      <c r="C23" s="90">
        <v>295.92200000000003</v>
      </c>
      <c r="D23" s="90">
        <v>310.14400000000001</v>
      </c>
      <c r="E23" s="90">
        <v>303.81</v>
      </c>
      <c r="F23" s="86">
        <v>300.78300000000002</v>
      </c>
      <c r="G23" s="92">
        <v>318.24700000000001</v>
      </c>
      <c r="H23" s="88">
        <v>333.25806666666665</v>
      </c>
      <c r="I23" s="88">
        <v>331.15691111111107</v>
      </c>
      <c r="J23" s="88">
        <v>337.32043851851847</v>
      </c>
      <c r="K23" s="88">
        <v>348.13106864197528</v>
      </c>
      <c r="L23" s="88">
        <v>357.33536447736617</v>
      </c>
      <c r="M23" s="88">
        <v>362.19724380795606</v>
      </c>
      <c r="W23" s="82"/>
      <c r="X23" s="82"/>
      <c r="Y23" s="82"/>
      <c r="Z23" s="82"/>
      <c r="AA23" s="82"/>
      <c r="AB23" s="82"/>
    </row>
    <row r="24" spans="1:28">
      <c r="A24" s="245" t="s">
        <v>465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W24" s="82"/>
      <c r="X24" s="82"/>
      <c r="Y24" s="82"/>
      <c r="Z24" s="82"/>
      <c r="AA24" s="82"/>
      <c r="AB24" s="82"/>
    </row>
    <row r="25" spans="1:28">
      <c r="A25" s="85" t="s">
        <v>5</v>
      </c>
      <c r="B25" s="86">
        <v>333.69299999999998</v>
      </c>
      <c r="C25" s="92">
        <v>371.48099999999999</v>
      </c>
      <c r="D25" s="92">
        <v>380.108</v>
      </c>
      <c r="E25" s="92">
        <v>388.6</v>
      </c>
      <c r="F25" s="92">
        <v>443.70100000000002</v>
      </c>
      <c r="G25" s="92">
        <v>437.90100000000001</v>
      </c>
      <c r="H25" s="88">
        <v>467.19986666666671</v>
      </c>
      <c r="I25" s="88">
        <v>485.53924444444442</v>
      </c>
      <c r="J25" s="88">
        <v>509.55710074074079</v>
      </c>
      <c r="K25" s="88">
        <v>531.37627901234566</v>
      </c>
      <c r="L25" s="88">
        <v>546.3808226502058</v>
      </c>
      <c r="M25" s="88">
        <v>572.22033957750341</v>
      </c>
      <c r="W25" s="82"/>
      <c r="X25" s="82"/>
      <c r="Y25" s="82"/>
      <c r="Z25" s="82"/>
      <c r="AA25" s="82"/>
      <c r="AB25" s="82"/>
    </row>
    <row r="26" spans="1:28">
      <c r="A26" s="85" t="s">
        <v>6</v>
      </c>
      <c r="B26" s="89">
        <v>192.14500000000001</v>
      </c>
      <c r="C26" s="89">
        <v>255.09</v>
      </c>
      <c r="D26" s="89">
        <v>299.339</v>
      </c>
      <c r="E26" s="89">
        <v>258.13</v>
      </c>
      <c r="F26" s="89">
        <v>280.108</v>
      </c>
      <c r="G26" s="82">
        <v>287.267</v>
      </c>
      <c r="H26" s="88">
        <v>312.95866666666666</v>
      </c>
      <c r="I26" s="88">
        <v>309.65931111111109</v>
      </c>
      <c r="J26" s="88">
        <v>313.56831851851848</v>
      </c>
      <c r="K26" s="88">
        <v>332.76893530864191</v>
      </c>
      <c r="L26" s="88">
        <v>339.94596625514401</v>
      </c>
      <c r="M26" s="88">
        <v>348.70149743758566</v>
      </c>
      <c r="W26" s="82"/>
      <c r="X26" s="82"/>
      <c r="Y26" s="82"/>
      <c r="Z26" s="82"/>
      <c r="AA26" s="82"/>
      <c r="AB26" s="82"/>
    </row>
    <row r="27" spans="1:28">
      <c r="A27" s="85" t="s">
        <v>7</v>
      </c>
      <c r="B27" s="103">
        <v>57.581369702091443</v>
      </c>
      <c r="C27" s="103">
        <v>68.668384116549703</v>
      </c>
      <c r="D27" s="103">
        <v>78.751039178338786</v>
      </c>
      <c r="E27" s="103">
        <v>66.425630468347904</v>
      </c>
      <c r="F27" s="103">
        <v>63.129900541130169</v>
      </c>
      <c r="G27" s="103">
        <v>65.600900660194881</v>
      </c>
      <c r="H27" s="103">
        <v>66.9860350987543</v>
      </c>
      <c r="I27" s="103">
        <v>63.776371252013689</v>
      </c>
      <c r="J27" s="103">
        <v>61.537424964284803</v>
      </c>
      <c r="K27" s="103">
        <v>62.623972588153599</v>
      </c>
      <c r="L27" s="103">
        <v>62.217770493159883</v>
      </c>
      <c r="M27" s="103">
        <v>60.93832625646408</v>
      </c>
      <c r="W27" s="82"/>
      <c r="X27" s="82"/>
      <c r="Y27" s="82"/>
      <c r="Z27" s="82"/>
      <c r="AA27" s="82"/>
      <c r="AB27" s="82"/>
    </row>
    <row r="28" spans="1:28">
      <c r="A28" s="85" t="s">
        <v>472</v>
      </c>
      <c r="B28" s="90">
        <v>42.58</v>
      </c>
      <c r="C28" s="90">
        <v>66.19</v>
      </c>
      <c r="D28" s="90">
        <v>59.722000000000001</v>
      </c>
      <c r="E28" s="90">
        <v>67.444999999999993</v>
      </c>
      <c r="F28" s="86">
        <v>61.985999999999997</v>
      </c>
      <c r="G28" s="123">
        <v>75.635999999999996</v>
      </c>
      <c r="H28" s="88">
        <v>78.298933333333324</v>
      </c>
      <c r="I28" s="88">
        <v>78.495755555555547</v>
      </c>
      <c r="J28" s="88">
        <v>84.272005925925924</v>
      </c>
      <c r="K28" s="88">
        <v>87.98833876543209</v>
      </c>
      <c r="L28" s="88">
        <v>93.391158979423864</v>
      </c>
      <c r="M28" s="88">
        <v>95.375724916323719</v>
      </c>
      <c r="Q28" s="82"/>
      <c r="R28" s="82"/>
      <c r="S28" s="82"/>
      <c r="T28" s="82"/>
      <c r="U28" s="82"/>
      <c r="V28" s="82"/>
    </row>
    <row r="29" spans="1:28">
      <c r="A29" s="85" t="s">
        <v>473</v>
      </c>
      <c r="B29" s="90">
        <v>398.06900000000002</v>
      </c>
      <c r="C29" s="90">
        <v>470.78699999999998</v>
      </c>
      <c r="D29" s="90">
        <v>567.66600000000005</v>
      </c>
      <c r="E29" s="90">
        <v>539.78300000000002</v>
      </c>
      <c r="F29" s="86">
        <v>538.62400000000002</v>
      </c>
      <c r="G29" s="123">
        <v>590.52599999999995</v>
      </c>
      <c r="H29" s="88">
        <v>631.36713333333341</v>
      </c>
      <c r="I29" s="88">
        <v>643.49102222222223</v>
      </c>
      <c r="J29" s="88">
        <v>655.8208103703704</v>
      </c>
      <c r="K29" s="88">
        <v>693.49845283950617</v>
      </c>
      <c r="L29" s="88">
        <v>723.79262821399186</v>
      </c>
      <c r="M29" s="88">
        <v>742.92169660356672</v>
      </c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</row>
    <row r="30" spans="1:28">
      <c r="A30" s="245" t="s">
        <v>398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W30" s="82"/>
      <c r="X30" s="82"/>
      <c r="Y30" s="82"/>
      <c r="Z30" s="82"/>
      <c r="AA30" s="82"/>
      <c r="AB30" s="82"/>
    </row>
    <row r="31" spans="1:28">
      <c r="A31" s="85" t="s">
        <v>5</v>
      </c>
      <c r="B31" s="90">
        <v>528.02</v>
      </c>
      <c r="C31" s="90">
        <v>531.53599999999994</v>
      </c>
      <c r="D31" s="90">
        <v>532.73599999999999</v>
      </c>
      <c r="E31" s="90">
        <v>569.95399999999995</v>
      </c>
      <c r="F31" s="86">
        <v>590.39200000000005</v>
      </c>
      <c r="G31" s="92">
        <v>646.86800000000005</v>
      </c>
      <c r="H31" s="88">
        <v>647.38693333333345</v>
      </c>
      <c r="I31" s="88">
        <v>680.68768888888894</v>
      </c>
      <c r="J31" s="88">
        <v>714.19076148148167</v>
      </c>
      <c r="K31" s="88">
        <v>740.83887802469144</v>
      </c>
      <c r="L31" s="88">
        <v>768.81105330041169</v>
      </c>
      <c r="M31" s="88">
        <v>792.15463648834032</v>
      </c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</row>
    <row r="32" spans="1:28">
      <c r="A32" s="85" t="s">
        <v>6</v>
      </c>
      <c r="B32" s="92">
        <v>384.22399999999999</v>
      </c>
      <c r="C32" s="92">
        <v>327.46100000000001</v>
      </c>
      <c r="D32" s="92">
        <v>398.02</v>
      </c>
      <c r="E32" s="92">
        <v>318.05799999999999</v>
      </c>
      <c r="F32" s="89">
        <v>344.65300000000002</v>
      </c>
      <c r="G32" s="123">
        <v>372.27499999999998</v>
      </c>
      <c r="H32" s="88">
        <v>348.63539999999995</v>
      </c>
      <c r="I32" s="88">
        <v>357.0402666666667</v>
      </c>
      <c r="J32" s="88">
        <v>347.89249777777769</v>
      </c>
      <c r="K32" s="88">
        <v>364.3618296296296</v>
      </c>
      <c r="L32" s="88">
        <v>359.18981649382704</v>
      </c>
      <c r="M32" s="88">
        <v>355.49302867489706</v>
      </c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</row>
    <row r="33" spans="1:28">
      <c r="A33" s="85" t="s">
        <v>7</v>
      </c>
      <c r="B33" s="103">
        <v>72.766940646187649</v>
      </c>
      <c r="C33" s="103">
        <v>61.606551578820635</v>
      </c>
      <c r="D33" s="103">
        <v>74.712427919269572</v>
      </c>
      <c r="E33" s="103">
        <v>55.804152615825146</v>
      </c>
      <c r="F33" s="103">
        <v>58.376976652800174</v>
      </c>
      <c r="G33" s="103">
        <v>57.550381221516588</v>
      </c>
      <c r="H33" s="103">
        <v>53.852708797335403</v>
      </c>
      <c r="I33" s="103">
        <v>52.452875598422587</v>
      </c>
      <c r="J33" s="103">
        <v>48.711425089863511</v>
      </c>
      <c r="K33" s="103">
        <v>49.182331062475065</v>
      </c>
      <c r="L33" s="103">
        <v>46.720168102665689</v>
      </c>
      <c r="M33" s="103">
        <v>44.87672132436348</v>
      </c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</row>
    <row r="34" spans="1:28">
      <c r="A34" s="85" t="s">
        <v>8</v>
      </c>
      <c r="B34" s="86">
        <v>50.582999999999998</v>
      </c>
      <c r="C34" s="86">
        <v>45.338999999999999</v>
      </c>
      <c r="D34" s="86">
        <v>53.656999999999996</v>
      </c>
      <c r="E34" s="86">
        <v>44.637</v>
      </c>
      <c r="F34" s="86">
        <v>49.633000000000003</v>
      </c>
      <c r="G34" s="128">
        <v>54.942</v>
      </c>
      <c r="H34" s="88">
        <v>52.364199999999997</v>
      </c>
      <c r="I34" s="88">
        <v>54.493066666666671</v>
      </c>
      <c r="J34" s="88">
        <v>54.888137777777779</v>
      </c>
      <c r="K34" s="88">
        <v>58.152042962962973</v>
      </c>
      <c r="L34" s="88">
        <v>58.534990716049386</v>
      </c>
      <c r="M34" s="88">
        <v>59.134761711934161</v>
      </c>
      <c r="P34" s="82"/>
      <c r="Q34" s="82"/>
      <c r="R34" s="82"/>
      <c r="S34" s="82"/>
      <c r="T34" s="82"/>
      <c r="U34" s="82"/>
      <c r="V34" s="82"/>
      <c r="W34" s="82"/>
      <c r="X34" s="82"/>
    </row>
    <row r="35" spans="1:28">
      <c r="A35" s="85" t="s">
        <v>9</v>
      </c>
      <c r="B35" s="90">
        <v>530.29700000000003</v>
      </c>
      <c r="C35" s="90">
        <v>514.39499999999998</v>
      </c>
      <c r="D35" s="90">
        <v>590.55799999999999</v>
      </c>
      <c r="E35" s="90">
        <v>464.90600000000001</v>
      </c>
      <c r="F35" s="86">
        <v>492.68200000000002</v>
      </c>
      <c r="G35" s="129">
        <v>535.64200000000005</v>
      </c>
      <c r="H35" s="88">
        <v>505.00673333333339</v>
      </c>
      <c r="I35" s="88">
        <v>498.80695555555565</v>
      </c>
      <c r="J35" s="88">
        <v>485.05097925925935</v>
      </c>
      <c r="K35" s="88">
        <v>505.86222765432109</v>
      </c>
      <c r="L35" s="88">
        <v>494.63464579423874</v>
      </c>
      <c r="M35" s="88">
        <v>482.54463049657079</v>
      </c>
      <c r="P35" s="82"/>
      <c r="Q35" s="82"/>
      <c r="R35" s="82"/>
      <c r="S35" s="82"/>
      <c r="T35" s="82"/>
      <c r="U35" s="82"/>
      <c r="V35" s="82"/>
      <c r="W35" s="82"/>
      <c r="X35" s="82"/>
    </row>
    <row r="36" spans="1:28">
      <c r="A36" s="245" t="s">
        <v>464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</row>
    <row r="37" spans="1:28">
      <c r="A37" s="83" t="s">
        <v>5</v>
      </c>
      <c r="B37" s="127">
        <v>15159.943000000001</v>
      </c>
      <c r="C37" s="127">
        <v>15652.413</v>
      </c>
      <c r="D37" s="127">
        <v>16177.761999999999</v>
      </c>
      <c r="E37" s="127">
        <v>16538.177</v>
      </c>
      <c r="F37" s="127">
        <v>17020.923000000003</v>
      </c>
      <c r="G37" s="127">
        <v>17649.121999999999</v>
      </c>
      <c r="H37" s="127">
        <v>18057.574000000001</v>
      </c>
      <c r="I37" s="127">
        <v>18541.5916</v>
      </c>
      <c r="J37" s="127">
        <v>19031.412066666664</v>
      </c>
      <c r="K37" s="127">
        <v>19550.129924444442</v>
      </c>
      <c r="L37" s="127">
        <v>20036.151007407403</v>
      </c>
      <c r="M37" s="127">
        <v>20501.260094123452</v>
      </c>
      <c r="P37" s="82"/>
      <c r="Q37" s="82"/>
      <c r="R37" s="82"/>
      <c r="S37" s="82"/>
      <c r="T37" s="82"/>
      <c r="U37" s="82"/>
      <c r="V37" s="82"/>
      <c r="W37" s="82"/>
    </row>
    <row r="38" spans="1:28">
      <c r="A38" s="83" t="s">
        <v>6</v>
      </c>
      <c r="B38" s="94">
        <v>11943.249</v>
      </c>
      <c r="C38" s="94">
        <v>11243.052</v>
      </c>
      <c r="D38" s="94">
        <v>12743.137000000001</v>
      </c>
      <c r="E38" s="94">
        <v>13038.763999999999</v>
      </c>
      <c r="F38" s="94">
        <v>12978.995000000001</v>
      </c>
      <c r="G38" s="94">
        <v>13983.429</v>
      </c>
      <c r="H38" s="94">
        <v>14225.539933333333</v>
      </c>
      <c r="I38" s="94">
        <v>14892.840822222222</v>
      </c>
      <c r="J38" s="94">
        <v>15175.112383703705</v>
      </c>
      <c r="K38" s="94">
        <v>15715.65255506173</v>
      </c>
      <c r="L38" s="94">
        <v>16287.825497251029</v>
      </c>
      <c r="M38" s="94">
        <v>16674.19255655419</v>
      </c>
      <c r="P38" s="82"/>
      <c r="Q38" s="82"/>
      <c r="R38" s="82"/>
      <c r="S38" s="82"/>
      <c r="T38" s="82"/>
      <c r="U38" s="82"/>
      <c r="V38" s="82"/>
      <c r="W38" s="82"/>
    </row>
    <row r="39" spans="1:28">
      <c r="A39" s="83" t="s">
        <v>7</v>
      </c>
      <c r="B39" s="104">
        <v>78.78162206810407</v>
      </c>
      <c r="C39" s="104">
        <v>71.829512804191907</v>
      </c>
      <c r="D39" s="104">
        <v>78.769467618574197</v>
      </c>
      <c r="E39" s="104">
        <v>78.840394561020844</v>
      </c>
      <c r="F39" s="104">
        <v>76.253179689491574</v>
      </c>
      <c r="G39" s="104">
        <v>79.230167936965927</v>
      </c>
      <c r="H39" s="104">
        <v>78.778799042071384</v>
      </c>
      <c r="I39" s="104">
        <v>80.321264449715429</v>
      </c>
      <c r="J39" s="104">
        <v>79.737185714573272</v>
      </c>
      <c r="K39" s="104">
        <v>80.386435362824443</v>
      </c>
      <c r="L39" s="104">
        <v>81.292187762157468</v>
      </c>
      <c r="M39" s="104">
        <v>81.332525317961966</v>
      </c>
      <c r="P39" s="82"/>
      <c r="Q39" s="82"/>
      <c r="R39" s="82"/>
      <c r="S39" s="82"/>
      <c r="T39" s="82"/>
      <c r="U39" s="82"/>
      <c r="V39" s="82"/>
      <c r="W39" s="82"/>
    </row>
    <row r="40" spans="1:28">
      <c r="A40" s="83" t="s">
        <v>8</v>
      </c>
      <c r="B40" s="127">
        <v>6557.4520000000002</v>
      </c>
      <c r="C40" s="127">
        <v>5983.0700000000006</v>
      </c>
      <c r="D40" s="127">
        <v>6385.1990000000005</v>
      </c>
      <c r="E40" s="127">
        <v>6877.8090000000002</v>
      </c>
      <c r="F40" s="127">
        <v>7333.5479999999989</v>
      </c>
      <c r="G40" s="127">
        <v>7334.4619999999995</v>
      </c>
      <c r="H40" s="127">
        <v>7588.1660666666667</v>
      </c>
      <c r="I40" s="127">
        <v>8049.9431777777772</v>
      </c>
      <c r="J40" s="127">
        <v>8307.0918162962971</v>
      </c>
      <c r="K40" s="127">
        <v>8536.7670449382713</v>
      </c>
      <c r="L40" s="127">
        <v>8797.9058627489703</v>
      </c>
      <c r="M40" s="127">
        <v>9144.4064167791475</v>
      </c>
      <c r="O40" s="82"/>
      <c r="P40" s="82"/>
      <c r="Q40" s="82"/>
      <c r="R40" s="82"/>
      <c r="S40" s="82"/>
      <c r="T40" s="82"/>
      <c r="U40" s="82"/>
      <c r="V40" s="82"/>
      <c r="W40" s="82"/>
    </row>
    <row r="41" spans="1:28">
      <c r="A41" s="83" t="s">
        <v>9</v>
      </c>
      <c r="B41" s="127">
        <v>1698.384</v>
      </c>
      <c r="C41" s="127">
        <v>1904.9180000000001</v>
      </c>
      <c r="D41" s="127">
        <v>2339.2870000000003</v>
      </c>
      <c r="E41" s="127">
        <v>2313.386</v>
      </c>
      <c r="F41" s="127">
        <v>2642.1790000000001</v>
      </c>
      <c r="G41" s="127">
        <v>2806.6950000000002</v>
      </c>
      <c r="H41" s="127">
        <v>3056.8852000000002</v>
      </c>
      <c r="I41" s="127">
        <v>3259.6436666666668</v>
      </c>
      <c r="J41" s="127">
        <v>3436.0256711111115</v>
      </c>
      <c r="K41" s="127">
        <v>3690.7140118518519</v>
      </c>
      <c r="L41" s="127">
        <v>3882.032978864198</v>
      </c>
      <c r="M41" s="127">
        <v>4100.7885881810707</v>
      </c>
      <c r="O41" s="82"/>
      <c r="P41" s="82"/>
      <c r="Q41" s="82"/>
      <c r="R41" s="82"/>
      <c r="S41" s="82"/>
      <c r="T41" s="82"/>
      <c r="U41" s="82"/>
      <c r="V41" s="82"/>
      <c r="W41" s="82"/>
    </row>
    <row r="42" spans="1:28">
      <c r="A42" s="249" t="s">
        <v>456</v>
      </c>
      <c r="B42" s="24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O42" s="82"/>
      <c r="P42" s="82"/>
      <c r="Q42" s="82"/>
      <c r="R42" s="82"/>
      <c r="S42" s="82"/>
      <c r="T42" s="82"/>
    </row>
    <row r="43" spans="1:28">
      <c r="A43" s="250" t="s">
        <v>457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O43" s="82"/>
      <c r="P43" s="82"/>
      <c r="Q43" s="82"/>
      <c r="R43" s="82"/>
      <c r="S43" s="82"/>
      <c r="T43" s="82"/>
      <c r="U43" s="82"/>
      <c r="V43" s="82"/>
      <c r="W43" s="82"/>
    </row>
    <row r="44" spans="1:28">
      <c r="A44" s="248" t="s">
        <v>466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O44" s="82"/>
      <c r="P44" s="82"/>
      <c r="Q44" s="82"/>
      <c r="R44" s="82"/>
      <c r="S44" s="82"/>
      <c r="T44" s="82"/>
      <c r="U44" s="82"/>
      <c r="V44" s="82"/>
      <c r="W44" s="82"/>
    </row>
    <row r="45" spans="1:28" ht="15" customHeight="1">
      <c r="A45" s="246" t="s">
        <v>480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O45" s="82"/>
      <c r="P45" s="82"/>
      <c r="Q45" s="82"/>
      <c r="R45" s="82"/>
      <c r="S45" s="82"/>
      <c r="T45" s="82"/>
      <c r="U45" s="82"/>
      <c r="V45" s="82"/>
      <c r="W45" s="82"/>
    </row>
    <row r="46" spans="1:28">
      <c r="O46" s="82"/>
      <c r="P46" s="82"/>
      <c r="Q46" s="82"/>
      <c r="R46" s="82"/>
      <c r="S46" s="82"/>
      <c r="T46" s="82"/>
      <c r="U46" s="82"/>
      <c r="V46" s="82"/>
      <c r="W46" s="82"/>
    </row>
    <row r="47" spans="1:28">
      <c r="O47" s="82"/>
      <c r="P47" s="82"/>
      <c r="Q47" s="82"/>
      <c r="R47" s="82"/>
      <c r="S47" s="82"/>
      <c r="T47" s="82"/>
      <c r="U47" s="82"/>
      <c r="V47" s="82"/>
      <c r="W47" s="82"/>
    </row>
    <row r="48" spans="1:28">
      <c r="B48" s="82"/>
      <c r="C48" s="82"/>
      <c r="D48" s="82"/>
      <c r="E48" s="82"/>
      <c r="F48" s="82"/>
      <c r="G48" s="82"/>
      <c r="O48" s="82"/>
      <c r="P48" s="82"/>
      <c r="Q48" s="82"/>
      <c r="R48" s="82"/>
      <c r="S48" s="82"/>
      <c r="T48" s="82"/>
    </row>
    <row r="50" spans="2:7">
      <c r="B50" s="82"/>
      <c r="C50" s="82"/>
      <c r="D50" s="82"/>
      <c r="E50" s="82"/>
      <c r="F50" s="82"/>
      <c r="G50" s="82"/>
    </row>
    <row r="51" spans="2:7">
      <c r="B51" s="82"/>
      <c r="C51" s="82"/>
      <c r="D51" s="82"/>
      <c r="E51" s="82"/>
      <c r="F51" s="82"/>
      <c r="G51" s="82"/>
    </row>
    <row r="52" spans="2:7">
      <c r="B52" s="82"/>
      <c r="C52" s="82"/>
      <c r="D52" s="82"/>
      <c r="E52" s="82"/>
      <c r="F52" s="82"/>
      <c r="G52" s="82"/>
    </row>
  </sheetData>
  <mergeCells count="13">
    <mergeCell ref="A12:M12"/>
    <mergeCell ref="A45:M45"/>
    <mergeCell ref="H3:M3"/>
    <mergeCell ref="A6:M6"/>
    <mergeCell ref="A44:M44"/>
    <mergeCell ref="A18:M18"/>
    <mergeCell ref="A24:M24"/>
    <mergeCell ref="A30:M30"/>
    <mergeCell ref="A36:M36"/>
    <mergeCell ref="A42:M42"/>
    <mergeCell ref="A43:M43"/>
    <mergeCell ref="B3:G3"/>
    <mergeCell ref="A3:A4"/>
  </mergeCells>
  <pageMargins left="0.70866141732283472" right="0.70866141732283472" top="0" bottom="0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21"/>
  <sheetViews>
    <sheetView view="pageBreakPreview" zoomScaleNormal="100" zoomScaleSheetLayoutView="100" workbookViewId="0">
      <selection activeCell="A16" sqref="A16:O16"/>
    </sheetView>
  </sheetViews>
  <sheetFormatPr defaultRowHeight="15"/>
  <cols>
    <col min="1" max="1" width="18.85546875" customWidth="1"/>
    <col min="2" max="4" width="9.7109375" customWidth="1"/>
    <col min="5" max="5" width="24" bestFit="1" customWidth="1"/>
    <col min="6" max="6" width="7.7109375" style="158" hidden="1" customWidth="1"/>
    <col min="7" max="7" width="9.7109375" style="158" hidden="1" customWidth="1"/>
    <col min="8" max="13" width="9.7109375" customWidth="1"/>
  </cols>
  <sheetData>
    <row r="1" spans="1:15">
      <c r="A1" s="161" t="s">
        <v>519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5">
      <c r="F2"/>
      <c r="G2"/>
      <c r="O2" s="220" t="s">
        <v>399</v>
      </c>
    </row>
    <row r="3" spans="1:15" ht="15" customHeight="1">
      <c r="A3" s="266" t="s">
        <v>463</v>
      </c>
      <c r="B3" s="270" t="s">
        <v>10</v>
      </c>
      <c r="C3" s="270"/>
      <c r="D3" s="271"/>
      <c r="E3" s="272" t="s">
        <v>11</v>
      </c>
      <c r="F3" s="274" t="s">
        <v>400</v>
      </c>
      <c r="G3" s="274" t="s">
        <v>403</v>
      </c>
      <c r="H3" s="258" t="s">
        <v>407</v>
      </c>
      <c r="I3" s="268" t="s">
        <v>408</v>
      </c>
      <c r="J3" s="268" t="s">
        <v>409</v>
      </c>
      <c r="K3" s="268" t="s">
        <v>412</v>
      </c>
      <c r="L3" s="268" t="s">
        <v>413</v>
      </c>
      <c r="M3" s="276" t="s">
        <v>414</v>
      </c>
      <c r="N3" s="267" t="s">
        <v>415</v>
      </c>
      <c r="O3" s="267" t="s">
        <v>416</v>
      </c>
    </row>
    <row r="4" spans="1:15">
      <c r="A4" s="266"/>
      <c r="B4" s="186" t="s">
        <v>414</v>
      </c>
      <c r="C4" s="187" t="s">
        <v>415</v>
      </c>
      <c r="D4" s="187" t="s">
        <v>416</v>
      </c>
      <c r="E4" s="273"/>
      <c r="F4" s="275"/>
      <c r="G4" s="275"/>
      <c r="H4" s="259"/>
      <c r="I4" s="269"/>
      <c r="J4" s="269"/>
      <c r="K4" s="269"/>
      <c r="L4" s="269"/>
      <c r="M4" s="277"/>
      <c r="N4" s="267"/>
      <c r="O4" s="267"/>
    </row>
    <row r="5" spans="1:15">
      <c r="A5" s="121">
        <v>1</v>
      </c>
      <c r="B5" s="188">
        <v>2</v>
      </c>
      <c r="C5" s="188">
        <v>3</v>
      </c>
      <c r="D5" s="188">
        <v>4</v>
      </c>
      <c r="E5" s="121">
        <v>5</v>
      </c>
      <c r="F5" s="191">
        <v>6</v>
      </c>
      <c r="G5" s="191">
        <v>6</v>
      </c>
      <c r="H5" s="121">
        <v>6</v>
      </c>
      <c r="I5" s="121">
        <v>7</v>
      </c>
      <c r="J5" s="121">
        <v>8</v>
      </c>
      <c r="K5" s="121">
        <v>9</v>
      </c>
      <c r="L5" s="121">
        <v>10</v>
      </c>
      <c r="M5" s="121">
        <v>11</v>
      </c>
      <c r="N5" s="121">
        <v>12</v>
      </c>
      <c r="O5" s="121">
        <v>13</v>
      </c>
    </row>
    <row r="6" spans="1:15">
      <c r="A6" s="255" t="s">
        <v>12</v>
      </c>
      <c r="B6" s="262">
        <v>11099.548000000001</v>
      </c>
      <c r="C6" s="264">
        <v>11260.352000000001</v>
      </c>
      <c r="D6" s="264">
        <v>11943.258</v>
      </c>
      <c r="E6" s="107" t="s">
        <v>6</v>
      </c>
      <c r="F6" s="213">
        <v>6801.7839999999997</v>
      </c>
      <c r="G6" s="213">
        <v>7008.58</v>
      </c>
      <c r="H6" s="89">
        <v>7631.2950000000001</v>
      </c>
      <c r="I6" s="89">
        <v>8042.65</v>
      </c>
      <c r="J6" s="89">
        <v>8456.7970000000005</v>
      </c>
      <c r="K6" s="89">
        <v>7776.4589999999998</v>
      </c>
      <c r="L6" s="89">
        <v>9041.0010000000002</v>
      </c>
      <c r="M6" s="89">
        <v>9492.6350000000002</v>
      </c>
      <c r="N6" s="92">
        <v>9234.1810000000005</v>
      </c>
      <c r="O6" s="92">
        <v>9937.7160000000003</v>
      </c>
    </row>
    <row r="7" spans="1:15">
      <c r="A7" s="255"/>
      <c r="B7" s="263"/>
      <c r="C7" s="265"/>
      <c r="D7" s="265"/>
      <c r="E7" s="107" t="s">
        <v>13</v>
      </c>
      <c r="F7" s="202">
        <v>2.7</v>
      </c>
      <c r="G7" s="202">
        <v>3.040320010162044</v>
      </c>
      <c r="H7" s="156">
        <v>8.8850380533574587</v>
      </c>
      <c r="I7" s="156">
        <v>5.3903695244385066</v>
      </c>
      <c r="J7" s="156">
        <v>5.1493848420607744</v>
      </c>
      <c r="K7" s="156">
        <v>-8.044866159138035</v>
      </c>
      <c r="L7" s="156">
        <v>16.261154337726211</v>
      </c>
      <c r="M7" s="156">
        <v>4.9953981865503607</v>
      </c>
      <c r="N7" s="156">
        <v>-2.7226792139379605</v>
      </c>
      <c r="O7" s="156">
        <v>7.6188131898215969</v>
      </c>
    </row>
    <row r="8" spans="1:15">
      <c r="A8" s="260" t="s">
        <v>14</v>
      </c>
      <c r="B8" s="262">
        <v>1574.711</v>
      </c>
      <c r="C8" s="264">
        <v>1650.239</v>
      </c>
      <c r="D8" s="264">
        <v>1650.3589999999999</v>
      </c>
      <c r="E8" s="107" t="s">
        <v>6</v>
      </c>
      <c r="F8" s="213">
        <v>1001.5309999999999</v>
      </c>
      <c r="G8" s="213">
        <v>1052.873</v>
      </c>
      <c r="H8" s="89">
        <v>1058.48</v>
      </c>
      <c r="I8" s="89">
        <v>1063.83</v>
      </c>
      <c r="J8" s="89">
        <v>1063.4659999999999</v>
      </c>
      <c r="K8" s="89">
        <v>977.77700000000004</v>
      </c>
      <c r="L8" s="89">
        <v>1051.7809999999999</v>
      </c>
      <c r="M8" s="89">
        <v>1058.4259999999999</v>
      </c>
      <c r="N8" s="92">
        <v>1137.3040000000001</v>
      </c>
      <c r="O8" s="92">
        <v>1196.7529999999999</v>
      </c>
    </row>
    <row r="9" spans="1:15">
      <c r="A9" s="261"/>
      <c r="B9" s="263"/>
      <c r="C9" s="265"/>
      <c r="D9" s="265"/>
      <c r="E9" s="107" t="s">
        <v>13</v>
      </c>
      <c r="F9" s="202">
        <v>6.1</v>
      </c>
      <c r="G9" s="202">
        <v>5.126351555768129</v>
      </c>
      <c r="H9" s="156">
        <v>0.53254286129475925</v>
      </c>
      <c r="I9" s="156">
        <v>0.50544176555059228</v>
      </c>
      <c r="J9" s="156">
        <v>-3.4215993156804445E-2</v>
      </c>
      <c r="K9" s="156">
        <v>-8.0575213500008331</v>
      </c>
      <c r="L9" s="156">
        <v>7.5685969295657296</v>
      </c>
      <c r="M9" s="156">
        <v>0.63178551428481611</v>
      </c>
      <c r="N9" s="156">
        <v>7.4523868461281335</v>
      </c>
      <c r="O9" s="156">
        <v>5.2271863987113241</v>
      </c>
    </row>
    <row r="10" spans="1:15">
      <c r="A10" s="255" t="s">
        <v>15</v>
      </c>
      <c r="B10" s="262">
        <v>2905.364</v>
      </c>
      <c r="C10" s="264">
        <v>3076.239</v>
      </c>
      <c r="D10" s="264">
        <v>2970.7359999999999</v>
      </c>
      <c r="E10" s="107" t="s">
        <v>6</v>
      </c>
      <c r="F10" s="213">
        <v>1588.8309999999999</v>
      </c>
      <c r="G10" s="213">
        <v>1638.4390000000001</v>
      </c>
      <c r="H10" s="89">
        <v>1798.8510000000001</v>
      </c>
      <c r="I10" s="89">
        <v>1884.423</v>
      </c>
      <c r="J10" s="89">
        <v>1846.617</v>
      </c>
      <c r="K10" s="89">
        <v>1906.2650000000001</v>
      </c>
      <c r="L10" s="89">
        <v>1952.9960000000001</v>
      </c>
      <c r="M10" s="89">
        <v>1911.5150000000001</v>
      </c>
      <c r="N10" s="92">
        <v>1982.749</v>
      </c>
      <c r="O10" s="92">
        <v>2189.4180000000001</v>
      </c>
    </row>
    <row r="11" spans="1:15">
      <c r="A11" s="255"/>
      <c r="B11" s="263"/>
      <c r="C11" s="265"/>
      <c r="D11" s="265"/>
      <c r="E11" s="107" t="s">
        <v>13</v>
      </c>
      <c r="F11" s="202">
        <v>-1.8697984380259527</v>
      </c>
      <c r="G11" s="202">
        <v>3.1222955745450696</v>
      </c>
      <c r="H11" s="156">
        <v>9.7905384332282139</v>
      </c>
      <c r="I11" s="156">
        <v>4.7570365750137107</v>
      </c>
      <c r="J11" s="156">
        <v>-2.0062374530559244</v>
      </c>
      <c r="K11" s="156">
        <v>3.2301229762316788</v>
      </c>
      <c r="L11" s="156">
        <v>2.4514430050386484</v>
      </c>
      <c r="M11" s="156">
        <v>-2.1239674838043698</v>
      </c>
      <c r="N11" s="156">
        <v>3.7265729015989892</v>
      </c>
      <c r="O11" s="156">
        <v>10.423356662895813</v>
      </c>
    </row>
    <row r="12" spans="1:15">
      <c r="A12" s="255" t="s">
        <v>16</v>
      </c>
      <c r="B12" s="256">
        <v>388.6</v>
      </c>
      <c r="C12" s="264">
        <v>443.70100000000002</v>
      </c>
      <c r="D12" s="264">
        <v>437.90100000000001</v>
      </c>
      <c r="E12" s="107" t="s">
        <v>6</v>
      </c>
      <c r="F12" s="213">
        <v>187.52199999999999</v>
      </c>
      <c r="G12" s="213">
        <v>213.71799999999999</v>
      </c>
      <c r="H12" s="89">
        <v>212.69900000000001</v>
      </c>
      <c r="I12" s="89">
        <v>216.703</v>
      </c>
      <c r="J12" s="89">
        <v>192.14500000000001</v>
      </c>
      <c r="K12" s="89">
        <v>255.09</v>
      </c>
      <c r="L12" s="89">
        <v>299.339</v>
      </c>
      <c r="M12" s="89">
        <v>258.13</v>
      </c>
      <c r="N12" s="92">
        <v>280.108</v>
      </c>
      <c r="O12" s="92">
        <v>287.267</v>
      </c>
    </row>
    <row r="13" spans="1:15">
      <c r="A13" s="255"/>
      <c r="B13" s="257"/>
      <c r="C13" s="265"/>
      <c r="D13" s="265"/>
      <c r="E13" s="107" t="s">
        <v>13</v>
      </c>
      <c r="F13" s="202">
        <v>0.56632308302853573</v>
      </c>
      <c r="G13" s="202">
        <v>13.969560904853831</v>
      </c>
      <c r="H13" s="156">
        <v>-0.47679652626357028</v>
      </c>
      <c r="I13" s="156">
        <v>1.8824724140687028</v>
      </c>
      <c r="J13" s="156">
        <v>-11.332561155129367</v>
      </c>
      <c r="K13" s="156">
        <v>32.75911421062218</v>
      </c>
      <c r="L13" s="156">
        <v>17.346426751342662</v>
      </c>
      <c r="M13" s="156">
        <v>-13.766665887171403</v>
      </c>
      <c r="N13" s="156">
        <v>8.5143144926974816</v>
      </c>
      <c r="O13" s="156">
        <v>2.5557999057506362</v>
      </c>
    </row>
    <row r="14" spans="1:15">
      <c r="A14" s="255" t="s">
        <v>397</v>
      </c>
      <c r="B14" s="256">
        <v>569.95399999999995</v>
      </c>
      <c r="C14" s="264">
        <v>590.39200000000005</v>
      </c>
      <c r="D14" s="264">
        <v>646.86800000000005</v>
      </c>
      <c r="E14" s="107" t="s">
        <v>6</v>
      </c>
      <c r="F14" s="217">
        <v>304.27800000000002</v>
      </c>
      <c r="G14" s="217">
        <v>320.27300000000002</v>
      </c>
      <c r="H14" s="157">
        <v>367.24700000000001</v>
      </c>
      <c r="I14" s="157">
        <v>381.505</v>
      </c>
      <c r="J14" s="157">
        <v>384.22399999999999</v>
      </c>
      <c r="K14" s="157">
        <v>327.46100000000001</v>
      </c>
      <c r="L14" s="89">
        <v>398.02</v>
      </c>
      <c r="M14" s="89">
        <v>318.05799999999999</v>
      </c>
      <c r="N14" s="92">
        <v>344.65300000000002</v>
      </c>
      <c r="O14" s="92">
        <v>372.27499999999998</v>
      </c>
    </row>
    <row r="15" spans="1:15">
      <c r="A15" s="255"/>
      <c r="B15" s="257"/>
      <c r="C15" s="265"/>
      <c r="D15" s="265"/>
      <c r="E15" s="107" t="s">
        <v>13</v>
      </c>
      <c r="F15" s="202">
        <v>6.6784934210757143</v>
      </c>
      <c r="G15" s="202">
        <v>5.2567060385568469</v>
      </c>
      <c r="H15" s="156">
        <v>14.666862333072094</v>
      </c>
      <c r="I15" s="156">
        <v>3.8824006731164533</v>
      </c>
      <c r="J15" s="156">
        <v>0.71270363429050587</v>
      </c>
      <c r="K15" s="156">
        <v>-14.773413425501786</v>
      </c>
      <c r="L15" s="156">
        <v>21.547298762295348</v>
      </c>
      <c r="M15" s="156">
        <v>-20.089945228882968</v>
      </c>
      <c r="N15" s="156">
        <v>8.3616824604317532</v>
      </c>
      <c r="O15" s="156">
        <v>8.0144377098124657</v>
      </c>
    </row>
    <row r="16" spans="1:15" s="126" customFormat="1" ht="29.25" customHeight="1">
      <c r="A16" s="243" t="s">
        <v>459</v>
      </c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</row>
    <row r="17" spans="2:25">
      <c r="B17" s="155"/>
      <c r="C17" s="155"/>
      <c r="D17" s="155"/>
      <c r="E17" s="133"/>
      <c r="F17" s="218"/>
      <c r="G17" s="155"/>
      <c r="H17" s="82"/>
      <c r="I17" s="82"/>
      <c r="J17" s="82"/>
      <c r="K17" s="82"/>
      <c r="L17" s="82"/>
      <c r="M17" s="82"/>
      <c r="N17" s="82"/>
      <c r="R17" s="82"/>
      <c r="S17" s="82"/>
      <c r="T17" s="82"/>
      <c r="U17" s="82"/>
      <c r="V17" s="82"/>
      <c r="W17" s="82"/>
      <c r="X17" s="82"/>
      <c r="Y17" s="82"/>
    </row>
    <row r="18" spans="2:25">
      <c r="B18" s="82"/>
      <c r="C18" s="82"/>
      <c r="D18" s="82"/>
    </row>
    <row r="19" spans="2:25">
      <c r="B19" s="82"/>
      <c r="C19" s="82"/>
      <c r="D19" s="82"/>
    </row>
    <row r="20" spans="2:25">
      <c r="B20" s="82"/>
      <c r="C20" s="82"/>
      <c r="D20" s="82"/>
    </row>
    <row r="21" spans="2:25">
      <c r="B21" s="82"/>
      <c r="C21" s="82"/>
      <c r="D21" s="82"/>
    </row>
  </sheetData>
  <mergeCells count="34">
    <mergeCell ref="A16:O16"/>
    <mergeCell ref="D14:D15"/>
    <mergeCell ref="C14:C15"/>
    <mergeCell ref="A12:A13"/>
    <mergeCell ref="B14:B15"/>
    <mergeCell ref="O3:O4"/>
    <mergeCell ref="C6:C7"/>
    <mergeCell ref="B6:B7"/>
    <mergeCell ref="I3:I4"/>
    <mergeCell ref="B3:D3"/>
    <mergeCell ref="E3:E4"/>
    <mergeCell ref="G3:G4"/>
    <mergeCell ref="F3:F4"/>
    <mergeCell ref="N3:N4"/>
    <mergeCell ref="D6:D7"/>
    <mergeCell ref="J3:J4"/>
    <mergeCell ref="K3:K4"/>
    <mergeCell ref="M3:M4"/>
    <mergeCell ref="L3:L4"/>
    <mergeCell ref="A6:A7"/>
    <mergeCell ref="B12:B13"/>
    <mergeCell ref="A14:A15"/>
    <mergeCell ref="H3:H4"/>
    <mergeCell ref="A8:A9"/>
    <mergeCell ref="B8:B9"/>
    <mergeCell ref="C10:C11"/>
    <mergeCell ref="C12:C13"/>
    <mergeCell ref="A10:A11"/>
    <mergeCell ref="D12:D13"/>
    <mergeCell ref="D8:D9"/>
    <mergeCell ref="D10:D11"/>
    <mergeCell ref="B10:B11"/>
    <mergeCell ref="C8:C9"/>
    <mergeCell ref="A3:A4"/>
  </mergeCells>
  <printOptions horizontalCentered="1"/>
  <pageMargins left="0.74803149606299213" right="0.74803149606299213" top="0.74803149606299213" bottom="0.74803149606299213" header="0.31496062992125984" footer="0.31496062992125984"/>
  <pageSetup scale="81" firstPageNumber="3" orientation="landscape" useFirstPageNumber="1" r:id="rId1"/>
  <headerFooter differentOddEven="1" differentFirst="1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08"/>
  <sheetViews>
    <sheetView view="pageBreakPreview" zoomScaleNormal="100" zoomScaleSheetLayoutView="100" workbookViewId="0">
      <pane ySplit="5" topLeftCell="A6" activePane="bottomLeft" state="frozen"/>
      <selection pane="bottomLeft" activeCell="H28" sqref="H28"/>
    </sheetView>
  </sheetViews>
  <sheetFormatPr defaultColWidth="9.140625" defaultRowHeight="15"/>
  <cols>
    <col min="1" max="1" width="35.85546875" customWidth="1"/>
    <col min="2" max="2" width="9.7109375" style="197" hidden="1" customWidth="1"/>
    <col min="3" max="5" width="9.7109375" style="178" customWidth="1"/>
    <col min="6" max="6" width="9.7109375" style="197" hidden="1" customWidth="1"/>
    <col min="7" max="14" width="9.7109375" style="178" customWidth="1"/>
    <col min="15" max="15" width="14" style="178" customWidth="1"/>
    <col min="16" max="16" width="18.5703125" style="97" customWidth="1"/>
    <col min="17" max="16384" width="9.140625" style="78"/>
  </cols>
  <sheetData>
    <row r="1" spans="1:16">
      <c r="A1" s="161" t="s">
        <v>520</v>
      </c>
      <c r="B1" s="189"/>
      <c r="C1" s="161"/>
      <c r="D1" s="161"/>
      <c r="E1" s="161"/>
      <c r="F1" s="189"/>
      <c r="G1" s="161"/>
      <c r="H1" s="161"/>
      <c r="I1" s="161"/>
      <c r="J1" s="161"/>
      <c r="K1" s="161"/>
      <c r="L1" s="161"/>
      <c r="M1" s="161"/>
      <c r="N1" s="161"/>
      <c r="O1" s="161"/>
      <c r="P1" s="162"/>
    </row>
    <row r="2" spans="1:16" ht="13.15" customHeight="1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221" t="s">
        <v>399</v>
      </c>
    </row>
    <row r="3" spans="1:16" ht="24.95" customHeight="1">
      <c r="A3" s="278" t="s">
        <v>486</v>
      </c>
      <c r="B3" s="267" t="s">
        <v>10</v>
      </c>
      <c r="C3" s="267"/>
      <c r="D3" s="267"/>
      <c r="E3" s="267"/>
      <c r="F3" s="267" t="s">
        <v>6</v>
      </c>
      <c r="G3" s="267"/>
      <c r="H3" s="267"/>
      <c r="I3" s="267"/>
      <c r="J3" s="267"/>
      <c r="K3" s="267"/>
      <c r="L3" s="267"/>
      <c r="M3" s="267"/>
      <c r="N3" s="267"/>
      <c r="O3" s="278" t="s">
        <v>487</v>
      </c>
      <c r="P3" s="278" t="s">
        <v>488</v>
      </c>
    </row>
    <row r="4" spans="1:16" ht="20.100000000000001" customHeight="1">
      <c r="A4" s="279"/>
      <c r="B4" s="198" t="s">
        <v>413</v>
      </c>
      <c r="C4" s="167" t="s">
        <v>414</v>
      </c>
      <c r="D4" s="167" t="s">
        <v>415</v>
      </c>
      <c r="E4" s="167" t="s">
        <v>416</v>
      </c>
      <c r="F4" s="190" t="s">
        <v>403</v>
      </c>
      <c r="G4" s="166" t="s">
        <v>407</v>
      </c>
      <c r="H4" s="166" t="s">
        <v>408</v>
      </c>
      <c r="I4" s="166" t="s">
        <v>409</v>
      </c>
      <c r="J4" s="166" t="s">
        <v>412</v>
      </c>
      <c r="K4" s="166" t="s">
        <v>413</v>
      </c>
      <c r="L4" s="166" t="s">
        <v>414</v>
      </c>
      <c r="M4" s="166" t="s">
        <v>415</v>
      </c>
      <c r="N4" s="166" t="s">
        <v>416</v>
      </c>
      <c r="O4" s="279"/>
      <c r="P4" s="279"/>
    </row>
    <row r="5" spans="1:16">
      <c r="A5" s="121">
        <v>1</v>
      </c>
      <c r="B5" s="191">
        <v>2</v>
      </c>
      <c r="C5" s="121">
        <v>2</v>
      </c>
      <c r="D5" s="121">
        <v>3</v>
      </c>
      <c r="E5" s="121">
        <v>4</v>
      </c>
      <c r="F5" s="191">
        <v>5</v>
      </c>
      <c r="G5" s="121">
        <v>5</v>
      </c>
      <c r="H5" s="121">
        <v>6</v>
      </c>
      <c r="I5" s="121">
        <v>7</v>
      </c>
      <c r="J5" s="121">
        <v>8</v>
      </c>
      <c r="K5" s="121">
        <v>9</v>
      </c>
      <c r="L5" s="121">
        <v>10</v>
      </c>
      <c r="M5" s="121">
        <v>11</v>
      </c>
      <c r="N5" s="121">
        <v>12</v>
      </c>
      <c r="O5" s="121">
        <v>13</v>
      </c>
      <c r="P5" s="121">
        <v>14</v>
      </c>
    </row>
    <row r="6" spans="1:16">
      <c r="A6" s="280" t="s">
        <v>1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2"/>
    </row>
    <row r="7" spans="1:16">
      <c r="A7" s="168" t="s">
        <v>18</v>
      </c>
      <c r="B7" s="199">
        <v>3614</v>
      </c>
      <c r="C7" s="90">
        <v>3714</v>
      </c>
      <c r="D7" s="123">
        <v>3714</v>
      </c>
      <c r="E7" s="123">
        <v>3714</v>
      </c>
      <c r="F7" s="192">
        <v>2613.4189999999999</v>
      </c>
      <c r="G7" s="176">
        <v>2989.57</v>
      </c>
      <c r="H7" s="176">
        <v>3048.1869999999999</v>
      </c>
      <c r="I7" s="176">
        <v>3069.431</v>
      </c>
      <c r="J7" s="176">
        <v>2638.1170000000002</v>
      </c>
      <c r="K7" s="176">
        <v>3078.9009999999998</v>
      </c>
      <c r="L7" s="176">
        <v>3219.3150000000001</v>
      </c>
      <c r="M7" s="176">
        <v>2975.7820000000002</v>
      </c>
      <c r="N7" s="176">
        <v>3279.2710000000002</v>
      </c>
      <c r="O7" s="169">
        <v>1.3300760979824355</v>
      </c>
      <c r="P7" s="169">
        <v>88.294857296715136</v>
      </c>
    </row>
    <row r="8" spans="1:16">
      <c r="A8" s="168" t="s">
        <v>19</v>
      </c>
      <c r="B8" s="199">
        <v>4150.8249999999998</v>
      </c>
      <c r="C8" s="90">
        <v>4227.3950000000004</v>
      </c>
      <c r="D8" s="123">
        <v>4304.3950000000004</v>
      </c>
      <c r="E8" s="123">
        <v>4673.6490000000003</v>
      </c>
      <c r="F8" s="192">
        <v>2594.4949999999999</v>
      </c>
      <c r="G8" s="176">
        <v>2742.3130000000001</v>
      </c>
      <c r="H8" s="176">
        <v>2925.3519999999999</v>
      </c>
      <c r="I8" s="176">
        <v>3136.9369999999999</v>
      </c>
      <c r="J8" s="176">
        <v>2964.078</v>
      </c>
      <c r="K8" s="176">
        <v>3462.7710000000002</v>
      </c>
      <c r="L8" s="176">
        <v>3604.471</v>
      </c>
      <c r="M8" s="176">
        <v>3617.989</v>
      </c>
      <c r="N8" s="176">
        <v>3926.6489999999999</v>
      </c>
      <c r="O8" s="169">
        <v>5.2621294005206209</v>
      </c>
      <c r="P8" s="169">
        <v>84.016771477704026</v>
      </c>
    </row>
    <row r="9" spans="1:16">
      <c r="A9" s="168" t="s">
        <v>20</v>
      </c>
      <c r="B9" s="199">
        <v>3124.413</v>
      </c>
      <c r="C9" s="90">
        <v>3158.1529999999998</v>
      </c>
      <c r="D9" s="123">
        <v>3241.9569999999999</v>
      </c>
      <c r="E9" s="123">
        <v>3555.6089999999999</v>
      </c>
      <c r="F9" s="192">
        <v>1800.6659999999999</v>
      </c>
      <c r="G9" s="176">
        <v>1899.412</v>
      </c>
      <c r="H9" s="176">
        <v>2069.1109999999999</v>
      </c>
      <c r="I9" s="176">
        <v>2250.4290000000001</v>
      </c>
      <c r="J9" s="176">
        <v>2174.2640000000001</v>
      </c>
      <c r="K9" s="176">
        <v>2499.3290000000002</v>
      </c>
      <c r="L9" s="176">
        <v>2668.8490000000002</v>
      </c>
      <c r="M9" s="176">
        <v>2640.41</v>
      </c>
      <c r="N9" s="176">
        <v>2731.7959999999998</v>
      </c>
      <c r="O9" s="169">
        <v>5.3287699594654514</v>
      </c>
      <c r="P9" s="169">
        <v>76.8306076399289</v>
      </c>
    </row>
    <row r="10" spans="1:16">
      <c r="A10" s="96" t="s">
        <v>21</v>
      </c>
      <c r="B10" s="200">
        <v>10889.237999999999</v>
      </c>
      <c r="C10" s="170">
        <v>11099.548000000001</v>
      </c>
      <c r="D10" s="127">
        <v>11260.352000000001</v>
      </c>
      <c r="E10" s="127">
        <v>11943.258000000002</v>
      </c>
      <c r="F10" s="193">
        <v>7008.58</v>
      </c>
      <c r="G10" s="184">
        <v>7631.2950000000001</v>
      </c>
      <c r="H10" s="184">
        <v>8042.65</v>
      </c>
      <c r="I10" s="184">
        <v>8456.7970000000005</v>
      </c>
      <c r="J10" s="184">
        <v>7776.4589999999998</v>
      </c>
      <c r="K10" s="184">
        <v>9041.0010000000002</v>
      </c>
      <c r="L10" s="184">
        <v>9492.6350000000002</v>
      </c>
      <c r="M10" s="184">
        <v>9234.1810000000005</v>
      </c>
      <c r="N10" s="184">
        <v>9937.7160000000003</v>
      </c>
      <c r="O10" s="171">
        <v>3.8446312360499446</v>
      </c>
      <c r="P10" s="171">
        <v>83.207747835640816</v>
      </c>
    </row>
    <row r="11" spans="1:16">
      <c r="A11" s="280" t="s">
        <v>2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2"/>
    </row>
    <row r="12" spans="1:16">
      <c r="A12" s="168" t="s">
        <v>23</v>
      </c>
      <c r="B12" s="201">
        <v>25.6</v>
      </c>
      <c r="C12" s="172">
        <v>25.6</v>
      </c>
      <c r="D12" s="173">
        <v>25.6</v>
      </c>
      <c r="E12" s="173">
        <v>25.6</v>
      </c>
      <c r="F12" s="192">
        <v>8.1419999999999995</v>
      </c>
      <c r="G12" s="176">
        <v>7.5140000000000002</v>
      </c>
      <c r="H12" s="176">
        <v>5.6970000000000001</v>
      </c>
      <c r="I12" s="176">
        <v>5.05</v>
      </c>
      <c r="J12" s="176">
        <v>3.698</v>
      </c>
      <c r="K12" s="176">
        <v>8.9090000000000007</v>
      </c>
      <c r="L12" s="176">
        <v>5.3070000000000004</v>
      </c>
      <c r="M12" s="176">
        <v>5.3840000000000003</v>
      </c>
      <c r="N12" s="176">
        <v>5.2030000000000003</v>
      </c>
      <c r="O12" s="169">
        <v>-5.1150093118584543</v>
      </c>
      <c r="P12" s="169">
        <v>20.32421875</v>
      </c>
    </row>
    <row r="13" spans="1:16">
      <c r="A13" s="168" t="s">
        <v>24</v>
      </c>
      <c r="B13" s="201">
        <v>112</v>
      </c>
      <c r="C13" s="172">
        <v>112</v>
      </c>
      <c r="D13" s="173">
        <v>112</v>
      </c>
      <c r="E13" s="173">
        <v>112</v>
      </c>
      <c r="F13" s="192">
        <v>85.021000000000001</v>
      </c>
      <c r="G13" s="176">
        <v>87.296999999999997</v>
      </c>
      <c r="H13" s="176">
        <v>83.17</v>
      </c>
      <c r="I13" s="176">
        <v>81.338999999999999</v>
      </c>
      <c r="J13" s="176">
        <v>86.778000000000006</v>
      </c>
      <c r="K13" s="176">
        <v>98.617999999999995</v>
      </c>
      <c r="L13" s="176">
        <v>83.436999999999998</v>
      </c>
      <c r="M13" s="176">
        <v>80.129000000000005</v>
      </c>
      <c r="N13" s="176">
        <v>86.176000000000002</v>
      </c>
      <c r="O13" s="169">
        <v>-0.18446367574407319</v>
      </c>
      <c r="P13" s="169">
        <v>76.94285714285715</v>
      </c>
    </row>
    <row r="14" spans="1:16">
      <c r="A14" s="168" t="s">
        <v>25</v>
      </c>
      <c r="B14" s="201">
        <v>696</v>
      </c>
      <c r="C14" s="172">
        <v>696</v>
      </c>
      <c r="D14" s="173">
        <v>771</v>
      </c>
      <c r="E14" s="173">
        <v>772</v>
      </c>
      <c r="F14" s="192">
        <v>535.27300000000002</v>
      </c>
      <c r="G14" s="176">
        <v>530.35599999999999</v>
      </c>
      <c r="H14" s="176">
        <v>546.39</v>
      </c>
      <c r="I14" s="176">
        <v>500.14600000000002</v>
      </c>
      <c r="J14" s="176">
        <v>384.78</v>
      </c>
      <c r="K14" s="176">
        <v>456.48700000000002</v>
      </c>
      <c r="L14" s="176">
        <v>447.00299999999999</v>
      </c>
      <c r="M14" s="176">
        <v>484.37599999999998</v>
      </c>
      <c r="N14" s="176">
        <v>548.49800000000005</v>
      </c>
      <c r="O14" s="169">
        <v>0.48165846632801657</v>
      </c>
      <c r="P14" s="169">
        <v>71.048963730569952</v>
      </c>
    </row>
    <row r="15" spans="1:16">
      <c r="A15" s="168" t="s">
        <v>26</v>
      </c>
      <c r="B15" s="201">
        <v>28.6</v>
      </c>
      <c r="C15" s="172">
        <v>28.6</v>
      </c>
      <c r="D15" s="173">
        <v>28.6</v>
      </c>
      <c r="E15" s="173">
        <v>28.6</v>
      </c>
      <c r="F15" s="192">
        <v>1.2E-2</v>
      </c>
      <c r="G15" s="176">
        <v>0.34699999999999998</v>
      </c>
      <c r="H15" s="176">
        <v>0.70299999999999996</v>
      </c>
      <c r="I15" s="176">
        <v>16.178000000000001</v>
      </c>
      <c r="J15" s="176">
        <v>17.079000000000001</v>
      </c>
      <c r="K15" s="176">
        <v>17.678000000000001</v>
      </c>
      <c r="L15" s="176">
        <v>14.233000000000001</v>
      </c>
      <c r="M15" s="176">
        <v>17.09</v>
      </c>
      <c r="N15" s="176">
        <v>17.777999999999999</v>
      </c>
      <c r="O15" s="169">
        <v>75.477693824036692</v>
      </c>
      <c r="P15" s="169">
        <v>62.160839160839153</v>
      </c>
    </row>
    <row r="16" spans="1:16">
      <c r="A16" s="168" t="s">
        <v>89</v>
      </c>
      <c r="B16" s="201">
        <v>22.32</v>
      </c>
      <c r="C16" s="172">
        <v>22.32</v>
      </c>
      <c r="D16" s="173">
        <v>22.32</v>
      </c>
      <c r="E16" s="173">
        <v>22.32</v>
      </c>
      <c r="F16" s="192">
        <v>0</v>
      </c>
      <c r="G16" s="176">
        <v>0</v>
      </c>
      <c r="H16" s="176">
        <v>0</v>
      </c>
      <c r="I16" s="176">
        <v>0</v>
      </c>
      <c r="J16" s="176">
        <v>17.917000000000002</v>
      </c>
      <c r="K16" s="176">
        <v>21.143999999999998</v>
      </c>
      <c r="L16" s="176">
        <v>23.21</v>
      </c>
      <c r="M16" s="176">
        <v>21.484999999999999</v>
      </c>
      <c r="N16" s="176">
        <v>21.468</v>
      </c>
      <c r="O16" s="169"/>
      <c r="P16" s="169">
        <v>96.182795698924721</v>
      </c>
    </row>
    <row r="17" spans="1:16">
      <c r="A17" s="168" t="s">
        <v>27</v>
      </c>
      <c r="B17" s="201">
        <v>82.5</v>
      </c>
      <c r="C17" s="172">
        <v>82.5</v>
      </c>
      <c r="D17" s="173">
        <v>82.5</v>
      </c>
      <c r="E17" s="173">
        <v>82.5</v>
      </c>
      <c r="F17" s="192">
        <v>58.459000000000003</v>
      </c>
      <c r="G17" s="176">
        <v>57.817</v>
      </c>
      <c r="H17" s="176">
        <v>57.058999999999997</v>
      </c>
      <c r="I17" s="176">
        <v>49.487000000000002</v>
      </c>
      <c r="J17" s="176">
        <v>51.222000000000001</v>
      </c>
      <c r="K17" s="176">
        <v>56.957000000000001</v>
      </c>
      <c r="L17" s="176">
        <v>46.811</v>
      </c>
      <c r="M17" s="176">
        <v>54.015000000000001</v>
      </c>
      <c r="N17" s="176">
        <v>52.344000000000001</v>
      </c>
      <c r="O17" s="169">
        <v>-1.4106068436079977</v>
      </c>
      <c r="P17" s="169">
        <v>63.447272727272733</v>
      </c>
    </row>
    <row r="18" spans="1:16">
      <c r="A18" s="168" t="s">
        <v>28</v>
      </c>
      <c r="B18" s="201">
        <v>1.68</v>
      </c>
      <c r="C18" s="172">
        <v>1.68</v>
      </c>
      <c r="D18" s="173">
        <v>1.1879999999999999</v>
      </c>
      <c r="E18" s="173">
        <v>1.3080000000000001</v>
      </c>
      <c r="F18" s="192">
        <v>0.77100000000000002</v>
      </c>
      <c r="G18" s="176">
        <v>0.88100000000000001</v>
      </c>
      <c r="H18" s="176">
        <v>1.0289999999999999</v>
      </c>
      <c r="I18" s="176">
        <v>1.03</v>
      </c>
      <c r="J18" s="176">
        <v>1.0660000000000001</v>
      </c>
      <c r="K18" s="176">
        <v>1.1459999999999999</v>
      </c>
      <c r="L18" s="176">
        <v>1.17</v>
      </c>
      <c r="M18" s="176">
        <v>1.1240000000000001</v>
      </c>
      <c r="N18" s="176">
        <v>1.099</v>
      </c>
      <c r="O18" s="169">
        <v>3.2089590194465112</v>
      </c>
      <c r="P18" s="169">
        <v>84.021406727828747</v>
      </c>
    </row>
    <row r="19" spans="1:16">
      <c r="A19" s="168" t="s">
        <v>29</v>
      </c>
      <c r="B19" s="201">
        <v>221.76599999999999</v>
      </c>
      <c r="C19" s="172">
        <v>221.26599999999999</v>
      </c>
      <c r="D19" s="173">
        <v>222.286</v>
      </c>
      <c r="E19" s="173">
        <v>221.286</v>
      </c>
      <c r="F19" s="192">
        <v>148.86600000000001</v>
      </c>
      <c r="G19" s="176">
        <v>157.02000000000001</v>
      </c>
      <c r="H19" s="176">
        <v>156.453</v>
      </c>
      <c r="I19" s="176">
        <v>122.839</v>
      </c>
      <c r="J19" s="176">
        <v>139.904</v>
      </c>
      <c r="K19" s="176">
        <v>143.488</v>
      </c>
      <c r="L19" s="176">
        <v>184.36600000000001</v>
      </c>
      <c r="M19" s="176">
        <v>188.12</v>
      </c>
      <c r="N19" s="176">
        <v>183.11600000000001</v>
      </c>
      <c r="O19" s="169">
        <v>2.2206786637813947</v>
      </c>
      <c r="P19" s="169">
        <v>82.750829243603306</v>
      </c>
    </row>
    <row r="20" spans="1:16">
      <c r="A20" s="168" t="s">
        <v>410</v>
      </c>
      <c r="B20" s="201">
        <v>1.2</v>
      </c>
      <c r="C20" s="172">
        <v>1.2</v>
      </c>
      <c r="D20" s="173">
        <v>1.2</v>
      </c>
      <c r="E20" s="173">
        <v>1.2</v>
      </c>
      <c r="F20" s="192">
        <v>0</v>
      </c>
      <c r="G20" s="176">
        <v>0</v>
      </c>
      <c r="H20" s="176">
        <v>0</v>
      </c>
      <c r="I20" s="176">
        <v>0.56399999999999995</v>
      </c>
      <c r="J20" s="176">
        <v>0.54200000000000004</v>
      </c>
      <c r="K20" s="176">
        <v>0.57899999999999996</v>
      </c>
      <c r="L20" s="176">
        <v>0.50700000000000001</v>
      </c>
      <c r="M20" s="176">
        <v>0.52600000000000002</v>
      </c>
      <c r="N20" s="176">
        <v>0.53300000000000003</v>
      </c>
      <c r="O20" s="169"/>
      <c r="P20" s="169">
        <v>44.416666666666671</v>
      </c>
    </row>
    <row r="21" spans="1:16">
      <c r="A21" s="168" t="s">
        <v>30</v>
      </c>
      <c r="B21" s="201">
        <v>383.54500000000002</v>
      </c>
      <c r="C21" s="172">
        <v>383.54500000000002</v>
      </c>
      <c r="D21" s="173">
        <v>383.54500000000002</v>
      </c>
      <c r="E21" s="173">
        <v>383.54500000000002</v>
      </c>
      <c r="F21" s="192">
        <v>216.32900000000001</v>
      </c>
      <c r="G21" s="176">
        <v>217.24799999999999</v>
      </c>
      <c r="H21" s="176">
        <v>213.32900000000001</v>
      </c>
      <c r="I21" s="176">
        <v>286.83300000000003</v>
      </c>
      <c r="J21" s="176">
        <v>274.791</v>
      </c>
      <c r="K21" s="176">
        <v>246.77500000000001</v>
      </c>
      <c r="L21" s="176">
        <v>252.38200000000001</v>
      </c>
      <c r="M21" s="176">
        <v>285.05500000000001</v>
      </c>
      <c r="N21" s="176">
        <v>280.53800000000001</v>
      </c>
      <c r="O21" s="169">
        <v>3.7199438024762665</v>
      </c>
      <c r="P21" s="169">
        <v>73.143438188478541</v>
      </c>
    </row>
    <row r="22" spans="1:16">
      <c r="A22" s="96" t="s">
        <v>21</v>
      </c>
      <c r="B22" s="194">
        <v>1575.2110000000002</v>
      </c>
      <c r="C22" s="109">
        <v>1574.7110000000002</v>
      </c>
      <c r="D22" s="174">
        <v>1650.2390000000003</v>
      </c>
      <c r="E22" s="174">
        <v>1650.3590000000002</v>
      </c>
      <c r="F22" s="194">
        <v>1052.8729999999998</v>
      </c>
      <c r="G22" s="109">
        <v>1058.48</v>
      </c>
      <c r="H22" s="109">
        <v>1063.83</v>
      </c>
      <c r="I22" s="109">
        <v>1063.4659999999999</v>
      </c>
      <c r="J22" s="109">
        <v>977.77700000000004</v>
      </c>
      <c r="K22" s="109">
        <v>1051.7809999999999</v>
      </c>
      <c r="L22" s="109">
        <v>1058.4259999999999</v>
      </c>
      <c r="M22" s="109">
        <v>1137.3040000000001</v>
      </c>
      <c r="N22" s="109">
        <v>1196.7530000000002</v>
      </c>
      <c r="O22" s="171">
        <v>1.769445861158836</v>
      </c>
      <c r="P22" s="171">
        <v>72.514707406085591</v>
      </c>
    </row>
    <row r="23" spans="1:16">
      <c r="A23" s="280" t="s">
        <v>3</v>
      </c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2"/>
    </row>
    <row r="24" spans="1:16">
      <c r="A24" s="168" t="s">
        <v>32</v>
      </c>
      <c r="B24" s="201">
        <v>142.048</v>
      </c>
      <c r="C24" s="172">
        <v>165.50800000000001</v>
      </c>
      <c r="D24" s="173">
        <v>165.50800000000001</v>
      </c>
      <c r="E24" s="173">
        <v>165.50800000000001</v>
      </c>
      <c r="F24" s="195">
        <v>158.512</v>
      </c>
      <c r="G24" s="108">
        <v>157.06700000000001</v>
      </c>
      <c r="H24" s="108">
        <v>153.80099999999999</v>
      </c>
      <c r="I24" s="108">
        <v>167.85599999999999</v>
      </c>
      <c r="J24" s="108">
        <v>154.755</v>
      </c>
      <c r="K24" s="108">
        <v>166.59</v>
      </c>
      <c r="L24" s="108">
        <v>165.488</v>
      </c>
      <c r="M24" s="108">
        <v>164.31800000000001</v>
      </c>
      <c r="N24" s="108">
        <v>167.77199999999999</v>
      </c>
      <c r="O24" s="169">
        <v>0.94635631142290233</v>
      </c>
      <c r="P24" s="169">
        <v>101.36790970829203</v>
      </c>
    </row>
    <row r="25" spans="1:16">
      <c r="A25" s="168" t="s">
        <v>33</v>
      </c>
      <c r="B25" s="201">
        <v>119.175</v>
      </c>
      <c r="C25" s="172">
        <v>124.65</v>
      </c>
      <c r="D25" s="173">
        <v>112.65</v>
      </c>
      <c r="E25" s="173">
        <v>135.15</v>
      </c>
      <c r="F25" s="195">
        <v>94.82</v>
      </c>
      <c r="G25" s="108">
        <v>97.093000000000004</v>
      </c>
      <c r="H25" s="108">
        <v>95.471000000000004</v>
      </c>
      <c r="I25" s="108">
        <v>74.149000000000001</v>
      </c>
      <c r="J25" s="108">
        <v>75.087999999999994</v>
      </c>
      <c r="K25" s="108">
        <v>78.424999999999997</v>
      </c>
      <c r="L25" s="108">
        <v>97.850999999999999</v>
      </c>
      <c r="M25" s="108">
        <v>69.052999999999997</v>
      </c>
      <c r="N25" s="108">
        <v>66.12</v>
      </c>
      <c r="O25" s="169">
        <v>-5.3406406911633901</v>
      </c>
      <c r="P25" s="169">
        <v>48.923418423973366</v>
      </c>
    </row>
    <row r="26" spans="1:16">
      <c r="A26" s="168" t="s">
        <v>34</v>
      </c>
      <c r="B26" s="201">
        <v>47.14</v>
      </c>
      <c r="C26" s="172">
        <v>47.14</v>
      </c>
      <c r="D26" s="173">
        <v>47.14</v>
      </c>
      <c r="E26" s="173">
        <v>24.64</v>
      </c>
      <c r="F26" s="195">
        <v>26.792999999999999</v>
      </c>
      <c r="G26" s="108">
        <v>32.865000000000002</v>
      </c>
      <c r="H26" s="108">
        <v>40.74</v>
      </c>
      <c r="I26" s="108">
        <v>36.268000000000001</v>
      </c>
      <c r="J26" s="108">
        <v>39.033999999999999</v>
      </c>
      <c r="K26" s="108">
        <v>36.115000000000002</v>
      </c>
      <c r="L26" s="108">
        <v>33.987000000000002</v>
      </c>
      <c r="M26" s="108">
        <v>29.613</v>
      </c>
      <c r="N26" s="108">
        <v>21.79</v>
      </c>
      <c r="O26" s="169">
        <v>-5.7018070174594033</v>
      </c>
      <c r="P26" s="169">
        <v>88.433441558441544</v>
      </c>
    </row>
    <row r="27" spans="1:16">
      <c r="A27" s="168" t="s">
        <v>35</v>
      </c>
      <c r="B27" s="201">
        <v>76.75</v>
      </c>
      <c r="C27" s="172">
        <v>76.75</v>
      </c>
      <c r="D27" s="173">
        <v>76.75</v>
      </c>
      <c r="E27" s="173">
        <v>40</v>
      </c>
      <c r="F27" s="195">
        <v>43.569000000000003</v>
      </c>
      <c r="G27" s="108">
        <v>53.448</v>
      </c>
      <c r="H27" s="108">
        <v>65.394000000000005</v>
      </c>
      <c r="I27" s="108">
        <v>57.85</v>
      </c>
      <c r="J27" s="108">
        <v>61.271999999999998</v>
      </c>
      <c r="K27" s="108">
        <v>58.155999999999999</v>
      </c>
      <c r="L27" s="108">
        <v>54.98</v>
      </c>
      <c r="M27" s="108">
        <v>47.524000000000001</v>
      </c>
      <c r="N27" s="108">
        <v>34.872</v>
      </c>
      <c r="O27" s="169">
        <v>-5.9180120796543996</v>
      </c>
      <c r="P27" s="169">
        <v>87.18</v>
      </c>
    </row>
    <row r="28" spans="1:16">
      <c r="A28" s="168" t="s">
        <v>36</v>
      </c>
      <c r="B28" s="201">
        <v>474.3</v>
      </c>
      <c r="C28" s="172">
        <v>474.3</v>
      </c>
      <c r="D28" s="173">
        <v>660.3</v>
      </c>
      <c r="E28" s="173">
        <v>660.3</v>
      </c>
      <c r="F28" s="195">
        <v>176.959</v>
      </c>
      <c r="G28" s="108">
        <v>260.48899999999998</v>
      </c>
      <c r="H28" s="108">
        <v>271.92899999999997</v>
      </c>
      <c r="I28" s="108">
        <v>176.04599999999999</v>
      </c>
      <c r="J28" s="108">
        <v>234.02600000000001</v>
      </c>
      <c r="K28" s="108">
        <v>167.714</v>
      </c>
      <c r="L28" s="108">
        <v>69.268000000000001</v>
      </c>
      <c r="M28" s="108">
        <v>183.16300000000001</v>
      </c>
      <c r="N28" s="108">
        <v>244.29</v>
      </c>
      <c r="O28" s="169">
        <v>-0.91301489827021465</v>
      </c>
      <c r="P28" s="169">
        <v>36.996819627442072</v>
      </c>
    </row>
    <row r="29" spans="1:16">
      <c r="A29" s="168" t="s">
        <v>37</v>
      </c>
      <c r="B29" s="201">
        <v>451.77600000000001</v>
      </c>
      <c r="C29" s="172">
        <v>435.27600000000001</v>
      </c>
      <c r="D29" s="173">
        <v>439.65100000000001</v>
      </c>
      <c r="E29" s="173">
        <v>413.77499999999998</v>
      </c>
      <c r="F29" s="195">
        <v>244.18700000000001</v>
      </c>
      <c r="G29" s="108">
        <v>248.23400000000001</v>
      </c>
      <c r="H29" s="108">
        <v>226.61</v>
      </c>
      <c r="I29" s="108">
        <v>260.41300000000001</v>
      </c>
      <c r="J29" s="108">
        <v>244.66</v>
      </c>
      <c r="K29" s="108">
        <v>293.07100000000003</v>
      </c>
      <c r="L29" s="108">
        <v>301.05599999999998</v>
      </c>
      <c r="M29" s="108">
        <v>313.11</v>
      </c>
      <c r="N29" s="108">
        <v>359.017</v>
      </c>
      <c r="O29" s="169">
        <v>5.4128105012400951</v>
      </c>
      <c r="P29" s="169">
        <v>86.766237689565585</v>
      </c>
    </row>
    <row r="30" spans="1:16">
      <c r="A30" s="168" t="s">
        <v>38</v>
      </c>
      <c r="B30" s="201">
        <v>126.45</v>
      </c>
      <c r="C30" s="172">
        <v>126.45</v>
      </c>
      <c r="D30" s="173">
        <v>129.44999999999999</v>
      </c>
      <c r="E30" s="173">
        <v>102.45</v>
      </c>
      <c r="F30" s="195">
        <v>69.713999999999999</v>
      </c>
      <c r="G30" s="108">
        <v>71.406000000000006</v>
      </c>
      <c r="H30" s="108">
        <v>68.804000000000002</v>
      </c>
      <c r="I30" s="108">
        <v>61.137999999999998</v>
      </c>
      <c r="J30" s="108">
        <v>76.091999999999999</v>
      </c>
      <c r="K30" s="108">
        <v>82.846000000000004</v>
      </c>
      <c r="L30" s="108">
        <v>64.465999999999994</v>
      </c>
      <c r="M30" s="108">
        <v>82.212999999999994</v>
      </c>
      <c r="N30" s="108">
        <v>106.008</v>
      </c>
      <c r="O30" s="169">
        <v>5.8071089329807313</v>
      </c>
      <c r="P30" s="169">
        <v>103.47291361639823</v>
      </c>
    </row>
    <row r="31" spans="1:16">
      <c r="A31" s="168" t="s">
        <v>39</v>
      </c>
      <c r="B31" s="201">
        <v>7.66</v>
      </c>
      <c r="C31" s="172">
        <v>7.66</v>
      </c>
      <c r="D31" s="173">
        <v>7.66</v>
      </c>
      <c r="E31" s="173">
        <v>9.11</v>
      </c>
      <c r="F31" s="195">
        <v>3.5289999999999999</v>
      </c>
      <c r="G31" s="108">
        <v>3.3119999999999998</v>
      </c>
      <c r="H31" s="108">
        <v>4.5570000000000004</v>
      </c>
      <c r="I31" s="108">
        <v>5.024</v>
      </c>
      <c r="J31" s="108">
        <v>5.3819999999999997</v>
      </c>
      <c r="K31" s="108">
        <v>6.3280000000000003</v>
      </c>
      <c r="L31" s="108">
        <v>6.9050000000000002</v>
      </c>
      <c r="M31" s="108">
        <v>6.4850000000000003</v>
      </c>
      <c r="N31" s="108">
        <v>6.5110000000000001</v>
      </c>
      <c r="O31" s="169">
        <v>10.137893715493584</v>
      </c>
      <c r="P31" s="169">
        <v>71.470911086717905</v>
      </c>
    </row>
    <row r="32" spans="1:16">
      <c r="A32" s="168" t="s">
        <v>40</v>
      </c>
      <c r="B32" s="201">
        <v>17.399999999999999</v>
      </c>
      <c r="C32" s="172">
        <v>17.399999999999999</v>
      </c>
      <c r="D32" s="173">
        <v>17.399999999999999</v>
      </c>
      <c r="E32" s="173">
        <v>21.16</v>
      </c>
      <c r="F32" s="195">
        <v>14.013999999999999</v>
      </c>
      <c r="G32" s="108">
        <v>14.097</v>
      </c>
      <c r="H32" s="108">
        <v>14.99</v>
      </c>
      <c r="I32" s="108">
        <v>15.21</v>
      </c>
      <c r="J32" s="108">
        <v>11.651999999999999</v>
      </c>
      <c r="K32" s="108">
        <v>16.334</v>
      </c>
      <c r="L32" s="108">
        <v>15.593999999999999</v>
      </c>
      <c r="M32" s="108">
        <v>14.388999999999999</v>
      </c>
      <c r="N32" s="108">
        <v>15.478</v>
      </c>
      <c r="O32" s="169">
        <v>1.3440616965450403</v>
      </c>
      <c r="P32" s="169">
        <v>73.147448015122876</v>
      </c>
    </row>
    <row r="33" spans="1:16">
      <c r="A33" s="168" t="s">
        <v>41</v>
      </c>
      <c r="B33" s="201">
        <v>54.1</v>
      </c>
      <c r="C33" s="172">
        <v>54.1</v>
      </c>
      <c r="D33" s="173">
        <v>54.1</v>
      </c>
      <c r="E33" s="173">
        <v>35</v>
      </c>
      <c r="F33" s="195">
        <v>41.454000000000001</v>
      </c>
      <c r="G33" s="108">
        <v>41.881</v>
      </c>
      <c r="H33" s="108">
        <v>37.851999999999997</v>
      </c>
      <c r="I33" s="108">
        <v>25.437000000000001</v>
      </c>
      <c r="J33" s="108">
        <v>33.529000000000003</v>
      </c>
      <c r="K33" s="108">
        <v>39.661999999999999</v>
      </c>
      <c r="L33" s="108">
        <v>22.164999999999999</v>
      </c>
      <c r="M33" s="108">
        <v>30.338000000000001</v>
      </c>
      <c r="N33" s="108">
        <v>36.588999999999999</v>
      </c>
      <c r="O33" s="169">
        <v>-1.9112791524376727</v>
      </c>
      <c r="P33" s="169">
        <v>104.53999999999999</v>
      </c>
    </row>
    <row r="34" spans="1:16">
      <c r="A34" s="168" t="s">
        <v>42</v>
      </c>
      <c r="B34" s="201">
        <v>345.99</v>
      </c>
      <c r="C34" s="172">
        <v>438.45</v>
      </c>
      <c r="D34" s="173">
        <v>435.75</v>
      </c>
      <c r="E34" s="173">
        <v>449.85</v>
      </c>
      <c r="F34" s="195">
        <v>221.50899999999999</v>
      </c>
      <c r="G34" s="108">
        <v>222.43299999999999</v>
      </c>
      <c r="H34" s="108">
        <v>285.53100000000001</v>
      </c>
      <c r="I34" s="108">
        <v>296.90899999999999</v>
      </c>
      <c r="J34" s="108">
        <v>326.952</v>
      </c>
      <c r="K34" s="108">
        <v>340.82</v>
      </c>
      <c r="L34" s="108">
        <v>411.55799999999999</v>
      </c>
      <c r="M34" s="108">
        <v>386.84899999999999</v>
      </c>
      <c r="N34" s="108">
        <v>403.459</v>
      </c>
      <c r="O34" s="169">
        <v>8.8786892870070133</v>
      </c>
      <c r="P34" s="169">
        <v>89.687451372679789</v>
      </c>
    </row>
    <row r="35" spans="1:16">
      <c r="A35" s="168" t="s">
        <v>43</v>
      </c>
      <c r="B35" s="201">
        <v>16.8</v>
      </c>
      <c r="C35" s="172">
        <v>16.8</v>
      </c>
      <c r="D35" s="173">
        <v>16.8</v>
      </c>
      <c r="E35" s="173">
        <v>12</v>
      </c>
      <c r="F35" s="195">
        <v>6.92</v>
      </c>
      <c r="G35" s="108">
        <v>8.9540000000000006</v>
      </c>
      <c r="H35" s="108">
        <v>9.6989999999999998</v>
      </c>
      <c r="I35" s="108">
        <v>9.4410000000000007</v>
      </c>
      <c r="J35" s="108">
        <v>12.718999999999999</v>
      </c>
      <c r="K35" s="108">
        <v>8.52</v>
      </c>
      <c r="L35" s="108">
        <v>9.6029999999999998</v>
      </c>
      <c r="M35" s="108">
        <v>9.6720000000000006</v>
      </c>
      <c r="N35" s="108">
        <v>8.0139999999999993</v>
      </c>
      <c r="O35" s="169">
        <v>-1.5719474207601669</v>
      </c>
      <c r="P35" s="169">
        <v>66.783333333333331</v>
      </c>
    </row>
    <row r="36" spans="1:16">
      <c r="A36" s="168" t="s">
        <v>44</v>
      </c>
      <c r="B36" s="201">
        <v>30</v>
      </c>
      <c r="C36" s="172">
        <v>30</v>
      </c>
      <c r="D36" s="173">
        <v>30</v>
      </c>
      <c r="E36" s="173">
        <v>30</v>
      </c>
      <c r="F36" s="195">
        <v>22.55</v>
      </c>
      <c r="G36" s="108">
        <v>24.902000000000001</v>
      </c>
      <c r="H36" s="108">
        <v>23.696000000000002</v>
      </c>
      <c r="I36" s="108">
        <v>19.835999999999999</v>
      </c>
      <c r="J36" s="108">
        <v>23.268999999999998</v>
      </c>
      <c r="K36" s="108">
        <v>26.686</v>
      </c>
      <c r="L36" s="108">
        <v>27.076000000000001</v>
      </c>
      <c r="M36" s="108">
        <v>25.431000000000001</v>
      </c>
      <c r="N36" s="108">
        <v>29.623999999999999</v>
      </c>
      <c r="O36" s="169">
        <v>2.5115455758709659</v>
      </c>
      <c r="P36" s="169">
        <v>98.746666666666655</v>
      </c>
    </row>
    <row r="37" spans="1:16">
      <c r="A37" s="168" t="s">
        <v>45</v>
      </c>
      <c r="B37" s="201">
        <v>48.4</v>
      </c>
      <c r="C37" s="172">
        <v>48.4</v>
      </c>
      <c r="D37" s="173">
        <v>48.4</v>
      </c>
      <c r="E37" s="173">
        <v>48.4</v>
      </c>
      <c r="F37" s="195">
        <v>34.191000000000003</v>
      </c>
      <c r="G37" s="108">
        <v>37.777999999999999</v>
      </c>
      <c r="H37" s="108">
        <v>36.073</v>
      </c>
      <c r="I37" s="108">
        <v>31.902999999999999</v>
      </c>
      <c r="J37" s="108">
        <v>38.884999999999998</v>
      </c>
      <c r="K37" s="108">
        <v>43.71</v>
      </c>
      <c r="L37" s="108">
        <v>46.192999999999998</v>
      </c>
      <c r="M37" s="108">
        <v>42.636000000000003</v>
      </c>
      <c r="N37" s="108">
        <v>51.506999999999998</v>
      </c>
      <c r="O37" s="169">
        <v>4.527958985930125</v>
      </c>
      <c r="P37" s="169">
        <v>106.4194214876033</v>
      </c>
    </row>
    <row r="38" spans="1:16">
      <c r="A38" s="168" t="s">
        <v>46</v>
      </c>
      <c r="B38" s="201">
        <v>10</v>
      </c>
      <c r="C38" s="172">
        <v>10</v>
      </c>
      <c r="D38" s="173">
        <v>10</v>
      </c>
      <c r="E38" s="173">
        <v>10</v>
      </c>
      <c r="F38" s="195">
        <v>6.5389999999999997</v>
      </c>
      <c r="G38" s="108">
        <v>6.3970000000000002</v>
      </c>
      <c r="H38" s="108">
        <v>6.9950000000000001</v>
      </c>
      <c r="I38" s="108">
        <v>9.8339999999999996</v>
      </c>
      <c r="J38" s="108">
        <v>8.0009999999999994</v>
      </c>
      <c r="K38" s="108">
        <v>8.85</v>
      </c>
      <c r="L38" s="108">
        <v>8.3480000000000008</v>
      </c>
      <c r="M38" s="108">
        <v>7.9989999999999997</v>
      </c>
      <c r="N38" s="108">
        <v>8.4350000000000005</v>
      </c>
      <c r="O38" s="169">
        <v>4.0299502716944824</v>
      </c>
      <c r="P38" s="169">
        <v>84.350000000000009</v>
      </c>
    </row>
    <row r="39" spans="1:16">
      <c r="A39" s="168" t="s">
        <v>47</v>
      </c>
      <c r="B39" s="201">
        <v>151.97</v>
      </c>
      <c r="C39" s="172">
        <v>151.97</v>
      </c>
      <c r="D39" s="173">
        <v>154.97</v>
      </c>
      <c r="E39" s="173">
        <v>155.51</v>
      </c>
      <c r="F39" s="195">
        <v>60.454999999999998</v>
      </c>
      <c r="G39" s="108">
        <v>65.736000000000004</v>
      </c>
      <c r="H39" s="108">
        <v>61.89</v>
      </c>
      <c r="I39" s="108">
        <v>77.102000000000004</v>
      </c>
      <c r="J39" s="108">
        <v>55.965000000000003</v>
      </c>
      <c r="K39" s="108">
        <v>72.512</v>
      </c>
      <c r="L39" s="108">
        <v>77.697000000000003</v>
      </c>
      <c r="M39" s="108">
        <v>64.183999999999997</v>
      </c>
      <c r="N39" s="108">
        <v>85.905000000000001</v>
      </c>
      <c r="O39" s="169">
        <v>3.8967988764418093</v>
      </c>
      <c r="P39" s="169">
        <v>55.240820526011191</v>
      </c>
    </row>
    <row r="40" spans="1:16">
      <c r="A40" s="168" t="s">
        <v>48</v>
      </c>
      <c r="B40" s="201">
        <v>27</v>
      </c>
      <c r="C40" s="172">
        <v>27</v>
      </c>
      <c r="D40" s="173">
        <v>27</v>
      </c>
      <c r="E40" s="173">
        <v>27</v>
      </c>
      <c r="F40" s="195">
        <v>13.108000000000001</v>
      </c>
      <c r="G40" s="108">
        <v>13.195</v>
      </c>
      <c r="H40" s="108">
        <v>16.702999999999999</v>
      </c>
      <c r="I40" s="108">
        <v>15.39</v>
      </c>
      <c r="J40" s="108">
        <v>16.702999999999999</v>
      </c>
      <c r="K40" s="108">
        <v>20.975999999999999</v>
      </c>
      <c r="L40" s="108">
        <v>19.684999999999999</v>
      </c>
      <c r="M40" s="108">
        <v>22.414999999999999</v>
      </c>
      <c r="N40" s="108">
        <v>24.52</v>
      </c>
      <c r="O40" s="169">
        <v>9.2557842414096037</v>
      </c>
      <c r="P40" s="169">
        <v>90.81481481481481</v>
      </c>
    </row>
    <row r="41" spans="1:16">
      <c r="A41" s="168" t="s">
        <v>49</v>
      </c>
      <c r="B41" s="201">
        <v>575.05999999999995</v>
      </c>
      <c r="C41" s="172">
        <v>575.05999999999995</v>
      </c>
      <c r="D41" s="173">
        <v>564.26</v>
      </c>
      <c r="E41" s="173">
        <v>564.26</v>
      </c>
      <c r="F41" s="195">
        <v>371.27300000000002</v>
      </c>
      <c r="G41" s="108">
        <v>411.49099999999999</v>
      </c>
      <c r="H41" s="108">
        <v>440.56299999999999</v>
      </c>
      <c r="I41" s="108">
        <v>473.392</v>
      </c>
      <c r="J41" s="108">
        <v>453.12700000000001</v>
      </c>
      <c r="K41" s="108">
        <v>445.43400000000003</v>
      </c>
      <c r="L41" s="108">
        <v>438.34300000000002</v>
      </c>
      <c r="M41" s="108">
        <v>439.642</v>
      </c>
      <c r="N41" s="108">
        <v>484.86099999999999</v>
      </c>
      <c r="O41" s="169">
        <v>2.3716159764683997</v>
      </c>
      <c r="P41" s="169">
        <v>85.928649913160598</v>
      </c>
    </row>
    <row r="42" spans="1:16">
      <c r="A42" s="168" t="s">
        <v>50</v>
      </c>
      <c r="B42" s="201">
        <v>33.65</v>
      </c>
      <c r="C42" s="172">
        <v>33.65</v>
      </c>
      <c r="D42" s="173">
        <v>33.65</v>
      </c>
      <c r="E42" s="173">
        <v>17.042999999999999</v>
      </c>
      <c r="F42" s="195">
        <v>14.541</v>
      </c>
      <c r="G42" s="108">
        <v>13.683</v>
      </c>
      <c r="H42" s="108">
        <v>6.2389999999999999</v>
      </c>
      <c r="I42" s="108">
        <v>7.444</v>
      </c>
      <c r="J42" s="108">
        <v>7.4820000000000002</v>
      </c>
      <c r="K42" s="108">
        <v>10.298999999999999</v>
      </c>
      <c r="L42" s="108">
        <v>6.3570000000000002</v>
      </c>
      <c r="M42" s="108">
        <v>6.6509999999999998</v>
      </c>
      <c r="N42" s="108">
        <v>7.9379999999999997</v>
      </c>
      <c r="O42" s="169">
        <v>-7.4836398193505289</v>
      </c>
      <c r="P42" s="169">
        <v>46.576306988206298</v>
      </c>
    </row>
    <row r="43" spans="1:16">
      <c r="A43" s="168" t="s">
        <v>51</v>
      </c>
      <c r="B43" s="201">
        <v>44.8</v>
      </c>
      <c r="C43" s="172">
        <v>44.8</v>
      </c>
      <c r="D43" s="173">
        <v>44.8</v>
      </c>
      <c r="E43" s="173">
        <v>49.58</v>
      </c>
      <c r="F43" s="195">
        <v>13.802</v>
      </c>
      <c r="G43" s="108">
        <v>14.39</v>
      </c>
      <c r="H43" s="108">
        <v>16.885999999999999</v>
      </c>
      <c r="I43" s="108">
        <v>25.975000000000001</v>
      </c>
      <c r="J43" s="108">
        <v>27.672000000000001</v>
      </c>
      <c r="K43" s="108">
        <v>29.948</v>
      </c>
      <c r="L43" s="108">
        <v>34.895000000000003</v>
      </c>
      <c r="M43" s="108">
        <v>37.064</v>
      </c>
      <c r="N43" s="108">
        <v>26.707999999999998</v>
      </c>
      <c r="O43" s="169">
        <v>9.2367205204561884</v>
      </c>
      <c r="P43" s="169">
        <v>53.868495361032679</v>
      </c>
    </row>
    <row r="44" spans="1:16">
      <c r="A44" s="96" t="s">
        <v>21</v>
      </c>
      <c r="B44" s="194">
        <v>2800.4690000000005</v>
      </c>
      <c r="C44" s="109">
        <v>2905.364</v>
      </c>
      <c r="D44" s="109">
        <v>3076.2390000000009</v>
      </c>
      <c r="E44" s="109">
        <v>2970.7360000000003</v>
      </c>
      <c r="F44" s="194">
        <v>1638.4389999999999</v>
      </c>
      <c r="G44" s="109">
        <v>1798.8510000000001</v>
      </c>
      <c r="H44" s="109">
        <v>1884.4230000000002</v>
      </c>
      <c r="I44" s="109">
        <v>1846.6170000000004</v>
      </c>
      <c r="J44" s="109">
        <v>1906.2649999999999</v>
      </c>
      <c r="K44" s="109">
        <v>1952.9959999999996</v>
      </c>
      <c r="L44" s="109">
        <v>1911.5150000000001</v>
      </c>
      <c r="M44" s="109">
        <v>1982.7490000000003</v>
      </c>
      <c r="N44" s="109">
        <v>2189.4180000000001</v>
      </c>
      <c r="O44" s="171">
        <v>2.8467326038100982</v>
      </c>
      <c r="P44" s="171">
        <v>73.699514194462239</v>
      </c>
    </row>
    <row r="45" spans="1:16">
      <c r="A45" s="280" t="s">
        <v>489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2"/>
    </row>
    <row r="46" spans="1:16">
      <c r="A46" s="168" t="s">
        <v>52</v>
      </c>
      <c r="B46" s="201">
        <v>6.3440000000000003</v>
      </c>
      <c r="C46" s="172">
        <v>6.3440000000000003</v>
      </c>
      <c r="D46" s="173">
        <v>5</v>
      </c>
      <c r="E46" s="173">
        <v>5</v>
      </c>
      <c r="F46" s="195">
        <v>2.2629999999999999</v>
      </c>
      <c r="G46" s="108">
        <v>1.2649999999999999</v>
      </c>
      <c r="H46" s="108">
        <v>1.3660000000000001</v>
      </c>
      <c r="I46" s="108">
        <v>1.103</v>
      </c>
      <c r="J46" s="108">
        <v>0.56899999999999995</v>
      </c>
      <c r="K46" s="108">
        <v>0.65800000000000003</v>
      </c>
      <c r="L46" s="108">
        <v>0.27900000000000003</v>
      </c>
      <c r="M46" s="108">
        <v>1.4E-2</v>
      </c>
      <c r="N46" s="108">
        <v>0</v>
      </c>
      <c r="O46" s="169">
        <v>-100</v>
      </c>
      <c r="P46" s="169">
        <v>0</v>
      </c>
    </row>
    <row r="47" spans="1:16">
      <c r="A47" s="168" t="s">
        <v>53</v>
      </c>
      <c r="B47" s="201">
        <v>3.8</v>
      </c>
      <c r="C47" s="172">
        <v>3.8</v>
      </c>
      <c r="D47" s="173">
        <v>5.76</v>
      </c>
      <c r="E47" s="173">
        <v>5.76</v>
      </c>
      <c r="F47" s="195">
        <v>2.2549999999999999</v>
      </c>
      <c r="G47" s="108">
        <v>3.2930000000000001</v>
      </c>
      <c r="H47" s="108">
        <v>4.3899999999999997</v>
      </c>
      <c r="I47" s="108">
        <v>3.7930000000000001</v>
      </c>
      <c r="J47" s="108">
        <v>3.8380000000000001</v>
      </c>
      <c r="K47" s="108">
        <v>3.286</v>
      </c>
      <c r="L47" s="108">
        <v>2.8370000000000002</v>
      </c>
      <c r="M47" s="108">
        <v>2.931</v>
      </c>
      <c r="N47" s="108">
        <v>3.956</v>
      </c>
      <c r="O47" s="169">
        <v>2.6551283465439113</v>
      </c>
      <c r="P47" s="169">
        <v>68.680555555555557</v>
      </c>
    </row>
    <row r="48" spans="1:16">
      <c r="A48" s="168" t="s">
        <v>54</v>
      </c>
      <c r="B48" s="201">
        <v>1.45</v>
      </c>
      <c r="C48" s="172">
        <v>1.45</v>
      </c>
      <c r="D48" s="173">
        <v>1.45</v>
      </c>
      <c r="E48" s="173">
        <v>1.45</v>
      </c>
      <c r="F48" s="195">
        <v>1.3720000000000001</v>
      </c>
      <c r="G48" s="108">
        <v>1.1839999999999999</v>
      </c>
      <c r="H48" s="108">
        <v>1.2569999999999999</v>
      </c>
      <c r="I48" s="108">
        <v>1.446</v>
      </c>
      <c r="J48" s="108">
        <v>1.452</v>
      </c>
      <c r="K48" s="108">
        <v>1.391</v>
      </c>
      <c r="L48" s="108">
        <v>1.014</v>
      </c>
      <c r="M48" s="108">
        <v>0.98099999999999998</v>
      </c>
      <c r="N48" s="108">
        <v>1.4279999999999999</v>
      </c>
      <c r="O48" s="169">
        <v>2.7129529128101959</v>
      </c>
      <c r="P48" s="169">
        <v>98.482758620689665</v>
      </c>
    </row>
    <row r="49" spans="1:16">
      <c r="A49" s="168" t="s">
        <v>55</v>
      </c>
      <c r="B49" s="201">
        <v>33.619999999999997</v>
      </c>
      <c r="C49" s="172">
        <v>33.619999999999997</v>
      </c>
      <c r="D49" s="173">
        <v>24.92</v>
      </c>
      <c r="E49" s="173">
        <v>24.92</v>
      </c>
      <c r="F49" s="195">
        <v>8.1300000000000008</v>
      </c>
      <c r="G49" s="108">
        <v>8.1270000000000007</v>
      </c>
      <c r="H49" s="108">
        <v>9.1359999999999992</v>
      </c>
      <c r="I49" s="108">
        <v>0</v>
      </c>
      <c r="J49" s="108">
        <v>0.93500000000000005</v>
      </c>
      <c r="K49" s="108">
        <v>0.42199999999999999</v>
      </c>
      <c r="L49" s="108">
        <v>4.2000000000000003E-2</v>
      </c>
      <c r="M49" s="108">
        <v>0</v>
      </c>
      <c r="N49" s="108">
        <v>0</v>
      </c>
      <c r="O49" s="169">
        <v>-100</v>
      </c>
      <c r="P49" s="169">
        <v>0</v>
      </c>
    </row>
    <row r="50" spans="1:16">
      <c r="A50" s="168" t="s">
        <v>56</v>
      </c>
      <c r="B50" s="201">
        <v>3.4</v>
      </c>
      <c r="C50" s="172">
        <v>3.4</v>
      </c>
      <c r="D50" s="173">
        <v>1.98</v>
      </c>
      <c r="E50" s="173">
        <v>1.98</v>
      </c>
      <c r="F50" s="195">
        <v>1.2889999999999999</v>
      </c>
      <c r="G50" s="108">
        <v>1.1839999999999999</v>
      </c>
      <c r="H50" s="108">
        <v>0.88500000000000001</v>
      </c>
      <c r="I50" s="108">
        <v>0.85599999999999998</v>
      </c>
      <c r="J50" s="108">
        <v>1.056</v>
      </c>
      <c r="K50" s="108">
        <v>2.4540000000000002</v>
      </c>
      <c r="L50" s="108">
        <v>0.60099999999999998</v>
      </c>
      <c r="M50" s="108">
        <v>0.72399999999999998</v>
      </c>
      <c r="N50" s="108">
        <v>0.98</v>
      </c>
      <c r="O50" s="169">
        <v>-2.6652836483961995</v>
      </c>
      <c r="P50" s="169">
        <v>49.494949494949495</v>
      </c>
    </row>
    <row r="51" spans="1:16">
      <c r="A51" s="168" t="s">
        <v>57</v>
      </c>
      <c r="B51" s="201">
        <v>13.94</v>
      </c>
      <c r="C51" s="172">
        <v>13.94</v>
      </c>
      <c r="D51" s="173">
        <v>21.204999999999998</v>
      </c>
      <c r="E51" s="173">
        <v>18.145</v>
      </c>
      <c r="F51" s="195">
        <v>6.577</v>
      </c>
      <c r="G51" s="108">
        <v>5.5</v>
      </c>
      <c r="H51" s="108">
        <v>5.298</v>
      </c>
      <c r="I51" s="108">
        <v>5.8170000000000002</v>
      </c>
      <c r="J51" s="108">
        <v>7.9169999999999998</v>
      </c>
      <c r="K51" s="108">
        <v>7.4870000000000001</v>
      </c>
      <c r="L51" s="108">
        <v>5.0999999999999996</v>
      </c>
      <c r="M51" s="108">
        <v>11.875</v>
      </c>
      <c r="N51" s="108">
        <v>6.3230000000000004</v>
      </c>
      <c r="O51" s="169">
        <v>2.0120555935259077</v>
      </c>
      <c r="P51" s="169">
        <v>34.847065307247178</v>
      </c>
    </row>
    <row r="52" spans="1:16">
      <c r="A52" s="168" t="s">
        <v>58</v>
      </c>
      <c r="B52" s="201">
        <v>2</v>
      </c>
      <c r="C52" s="172">
        <v>2</v>
      </c>
      <c r="D52" s="173">
        <v>0</v>
      </c>
      <c r="E52" s="173">
        <v>0</v>
      </c>
      <c r="F52" s="195">
        <v>0.09</v>
      </c>
      <c r="G52" s="108">
        <v>0.112</v>
      </c>
      <c r="H52" s="108">
        <v>0</v>
      </c>
      <c r="I52" s="108">
        <v>0</v>
      </c>
      <c r="J52" s="108">
        <v>0</v>
      </c>
      <c r="K52" s="108">
        <v>0</v>
      </c>
      <c r="L52" s="108">
        <v>0</v>
      </c>
      <c r="M52" s="108">
        <v>0</v>
      </c>
      <c r="N52" s="108">
        <v>0</v>
      </c>
      <c r="O52" s="169">
        <v>-100</v>
      </c>
      <c r="P52" s="169"/>
    </row>
    <row r="53" spans="1:16">
      <c r="A53" s="168" t="s">
        <v>59</v>
      </c>
      <c r="B53" s="201">
        <v>6.6</v>
      </c>
      <c r="C53" s="172">
        <v>6.6</v>
      </c>
      <c r="D53" s="173">
        <v>0</v>
      </c>
      <c r="E53" s="173">
        <v>0</v>
      </c>
      <c r="F53" s="195">
        <v>5.91</v>
      </c>
      <c r="G53" s="108">
        <v>7.016</v>
      </c>
      <c r="H53" s="108">
        <v>5.8470000000000004</v>
      </c>
      <c r="I53" s="108">
        <v>0</v>
      </c>
      <c r="J53" s="108">
        <v>0</v>
      </c>
      <c r="K53" s="108">
        <v>0</v>
      </c>
      <c r="L53" s="108">
        <v>0</v>
      </c>
      <c r="M53" s="108">
        <v>0</v>
      </c>
      <c r="N53" s="108">
        <v>0</v>
      </c>
      <c r="O53" s="169">
        <v>-100</v>
      </c>
      <c r="P53" s="169"/>
    </row>
    <row r="54" spans="1:16">
      <c r="A54" s="168" t="s">
        <v>60</v>
      </c>
      <c r="B54" s="201">
        <v>2.8</v>
      </c>
      <c r="C54" s="172">
        <v>2.8</v>
      </c>
      <c r="D54" s="173">
        <v>2.8</v>
      </c>
      <c r="E54" s="173">
        <v>2.8</v>
      </c>
      <c r="F54" s="195">
        <v>2.1120000000000001</v>
      </c>
      <c r="G54" s="108">
        <v>2.3809999999999998</v>
      </c>
      <c r="H54" s="108">
        <v>1.3180000000000001</v>
      </c>
      <c r="I54" s="108">
        <v>2.1269999999999998</v>
      </c>
      <c r="J54" s="108">
        <v>2.2200000000000002</v>
      </c>
      <c r="K54" s="108">
        <v>2.794</v>
      </c>
      <c r="L54" s="108">
        <v>2.3330000000000002</v>
      </c>
      <c r="M54" s="108">
        <v>2.6259999999999999</v>
      </c>
      <c r="N54" s="108">
        <v>2.84</v>
      </c>
      <c r="O54" s="169">
        <v>2.5503134365888025</v>
      </c>
      <c r="P54" s="169">
        <v>101.42857142857142</v>
      </c>
    </row>
    <row r="55" spans="1:16">
      <c r="A55" s="168" t="s">
        <v>490</v>
      </c>
      <c r="B55" s="201">
        <v>4.96</v>
      </c>
      <c r="C55" s="172">
        <v>4.96</v>
      </c>
      <c r="D55" s="173">
        <v>4.8600000000000003</v>
      </c>
      <c r="E55" s="173">
        <v>4.8600000000000003</v>
      </c>
      <c r="F55" s="195">
        <v>0.52900000000000003</v>
      </c>
      <c r="G55" s="108">
        <v>0.74099999999999999</v>
      </c>
      <c r="H55" s="108">
        <v>0.69499999999999995</v>
      </c>
      <c r="I55" s="108">
        <v>0.67</v>
      </c>
      <c r="J55" s="108">
        <v>0.49299999999999999</v>
      </c>
      <c r="K55" s="108">
        <v>0.67800000000000005</v>
      </c>
      <c r="L55" s="108">
        <v>0.502</v>
      </c>
      <c r="M55" s="108">
        <v>0.46200000000000002</v>
      </c>
      <c r="N55" s="108">
        <v>0.54800000000000004</v>
      </c>
      <c r="O55" s="169">
        <v>-4.2187863342754479</v>
      </c>
      <c r="P55" s="169">
        <v>11.275720164609053</v>
      </c>
    </row>
    <row r="56" spans="1:16">
      <c r="A56" s="168" t="s">
        <v>62</v>
      </c>
      <c r="B56" s="201">
        <v>24.725999999999999</v>
      </c>
      <c r="C56" s="172">
        <v>26.798999999999999</v>
      </c>
      <c r="D56" s="173">
        <v>44.779000000000003</v>
      </c>
      <c r="E56" s="173">
        <v>44.743000000000002</v>
      </c>
      <c r="F56" s="195">
        <v>7.875</v>
      </c>
      <c r="G56" s="108">
        <v>8.2460000000000004</v>
      </c>
      <c r="H56" s="108">
        <v>10.952</v>
      </c>
      <c r="I56" s="108">
        <v>10.865</v>
      </c>
      <c r="J56" s="108">
        <v>12.291</v>
      </c>
      <c r="K56" s="108">
        <v>16.48</v>
      </c>
      <c r="L56" s="108">
        <v>10.882999999999999</v>
      </c>
      <c r="M56" s="108">
        <v>8.5609999999999999</v>
      </c>
      <c r="N56" s="108">
        <v>10.77</v>
      </c>
      <c r="O56" s="169">
        <v>3.8885014602353163</v>
      </c>
      <c r="P56" s="169">
        <v>24.07080437163355</v>
      </c>
    </row>
    <row r="57" spans="1:16">
      <c r="A57" s="168" t="s">
        <v>63</v>
      </c>
      <c r="B57" s="201">
        <v>20.5</v>
      </c>
      <c r="C57" s="172">
        <v>20.5</v>
      </c>
      <c r="D57" s="173">
        <v>51.277000000000001</v>
      </c>
      <c r="E57" s="173">
        <v>51.277000000000001</v>
      </c>
      <c r="F57" s="195">
        <v>16.265000000000001</v>
      </c>
      <c r="G57" s="108">
        <v>18.271000000000001</v>
      </c>
      <c r="H57" s="108">
        <v>19.632999999999999</v>
      </c>
      <c r="I57" s="108">
        <v>21.081</v>
      </c>
      <c r="J57" s="108">
        <v>29.588000000000001</v>
      </c>
      <c r="K57" s="108">
        <v>29.556000000000001</v>
      </c>
      <c r="L57" s="108">
        <v>33.387</v>
      </c>
      <c r="M57" s="108">
        <v>37.356000000000002</v>
      </c>
      <c r="N57" s="108">
        <v>24.978999999999999</v>
      </c>
      <c r="O57" s="169">
        <v>4.5687264211053957</v>
      </c>
      <c r="P57" s="169">
        <v>48.713848314058936</v>
      </c>
    </row>
    <row r="58" spans="1:16">
      <c r="A58" s="168" t="s">
        <v>64</v>
      </c>
      <c r="B58" s="201">
        <v>13.4</v>
      </c>
      <c r="C58" s="172">
        <v>13.4</v>
      </c>
      <c r="D58" s="173">
        <v>10.9</v>
      </c>
      <c r="E58" s="173">
        <v>10.9</v>
      </c>
      <c r="F58" s="195">
        <v>5.867</v>
      </c>
      <c r="G58" s="108">
        <v>7.984</v>
      </c>
      <c r="H58" s="108">
        <v>7.1429999999999998</v>
      </c>
      <c r="I58" s="108">
        <v>6.4960000000000004</v>
      </c>
      <c r="J58" s="108">
        <v>8.5289999999999999</v>
      </c>
      <c r="K58" s="108">
        <v>7.62</v>
      </c>
      <c r="L58" s="108">
        <v>8.4540000000000006</v>
      </c>
      <c r="M58" s="108">
        <v>7.7889999999999997</v>
      </c>
      <c r="N58" s="108">
        <v>8.7729999999999997</v>
      </c>
      <c r="O58" s="169">
        <v>1.3553785811499797</v>
      </c>
      <c r="P58" s="169">
        <v>80.486238532110093</v>
      </c>
    </row>
    <row r="59" spans="1:16">
      <c r="A59" s="168" t="s">
        <v>491</v>
      </c>
      <c r="B59" s="201">
        <v>3.36</v>
      </c>
      <c r="C59" s="172">
        <v>3.36</v>
      </c>
      <c r="D59" s="173">
        <v>0.96</v>
      </c>
      <c r="E59" s="173">
        <v>0.96</v>
      </c>
      <c r="F59" s="195">
        <v>2.3730000000000002</v>
      </c>
      <c r="G59" s="108">
        <v>1.5429999999999999</v>
      </c>
      <c r="H59" s="108">
        <v>0.88600000000000001</v>
      </c>
      <c r="I59" s="108">
        <v>0</v>
      </c>
      <c r="J59" s="108">
        <v>0</v>
      </c>
      <c r="K59" s="108">
        <v>0</v>
      </c>
      <c r="L59" s="108">
        <v>0</v>
      </c>
      <c r="M59" s="108">
        <v>0</v>
      </c>
      <c r="N59" s="108">
        <v>0</v>
      </c>
      <c r="O59" s="169">
        <v>-100</v>
      </c>
      <c r="P59" s="169">
        <v>0</v>
      </c>
    </row>
    <row r="60" spans="1:16">
      <c r="A60" s="168" t="s">
        <v>492</v>
      </c>
      <c r="B60" s="201">
        <v>0.25</v>
      </c>
      <c r="C60" s="172">
        <v>0.25</v>
      </c>
      <c r="D60" s="173">
        <v>0.495</v>
      </c>
      <c r="E60" s="173">
        <v>0.495</v>
      </c>
      <c r="F60" s="195">
        <v>8.4000000000000005E-2</v>
      </c>
      <c r="G60" s="108">
        <v>0.1</v>
      </c>
      <c r="H60" s="108">
        <v>7.6999999999999999E-2</v>
      </c>
      <c r="I60" s="108">
        <v>0.14799999999999999</v>
      </c>
      <c r="J60" s="108">
        <v>0.14799999999999999</v>
      </c>
      <c r="K60" s="108">
        <v>0</v>
      </c>
      <c r="L60" s="108">
        <v>6.4000000000000001E-2</v>
      </c>
      <c r="M60" s="108">
        <v>0.127</v>
      </c>
      <c r="N60" s="108">
        <v>0.154</v>
      </c>
      <c r="O60" s="169">
        <v>6.3625337338210963</v>
      </c>
      <c r="P60" s="169">
        <v>31.111111111111111</v>
      </c>
    </row>
    <row r="61" spans="1:16">
      <c r="A61" s="168" t="s">
        <v>493</v>
      </c>
      <c r="B61" s="201">
        <v>0.85</v>
      </c>
      <c r="C61" s="172">
        <v>1.02</v>
      </c>
      <c r="D61" s="173">
        <v>1.07</v>
      </c>
      <c r="E61" s="173">
        <v>0.95</v>
      </c>
      <c r="F61" s="195">
        <v>0.372</v>
      </c>
      <c r="G61" s="108">
        <v>0.55100000000000005</v>
      </c>
      <c r="H61" s="108">
        <v>0.68200000000000005</v>
      </c>
      <c r="I61" s="108">
        <v>0.68500000000000005</v>
      </c>
      <c r="J61" s="108">
        <v>0.59</v>
      </c>
      <c r="K61" s="108">
        <v>0.70699999999999996</v>
      </c>
      <c r="L61" s="108">
        <v>0.74</v>
      </c>
      <c r="M61" s="108">
        <v>0.63200000000000001</v>
      </c>
      <c r="N61" s="108">
        <v>0.79</v>
      </c>
      <c r="O61" s="169">
        <v>5.2818825012237891</v>
      </c>
      <c r="P61" s="169">
        <v>83.15789473684211</v>
      </c>
    </row>
    <row r="62" spans="1:16">
      <c r="A62" s="168" t="s">
        <v>66</v>
      </c>
      <c r="B62" s="201">
        <v>0.6</v>
      </c>
      <c r="C62" s="172">
        <v>0.64400000000000002</v>
      </c>
      <c r="D62" s="173">
        <v>0.64400000000000002</v>
      </c>
      <c r="E62" s="173">
        <v>0.66</v>
      </c>
      <c r="F62" s="195">
        <v>0.10100000000000001</v>
      </c>
      <c r="G62" s="108">
        <v>0.32</v>
      </c>
      <c r="H62" s="108">
        <v>0.34399999999999997</v>
      </c>
      <c r="I62" s="108">
        <v>0.438</v>
      </c>
      <c r="J62" s="108">
        <v>0.53600000000000003</v>
      </c>
      <c r="K62" s="108">
        <v>0.50600000000000001</v>
      </c>
      <c r="L62" s="108">
        <v>0.48799999999999999</v>
      </c>
      <c r="M62" s="108">
        <v>0.22700000000000001</v>
      </c>
      <c r="N62" s="108">
        <v>0.245</v>
      </c>
      <c r="O62" s="169">
        <v>-3.7433213315287817</v>
      </c>
      <c r="P62" s="169">
        <v>37.121212121212125</v>
      </c>
    </row>
    <row r="63" spans="1:16">
      <c r="A63" s="168" t="s">
        <v>494</v>
      </c>
      <c r="B63" s="201">
        <v>17.3</v>
      </c>
      <c r="C63" s="172">
        <v>17.399999999999999</v>
      </c>
      <c r="D63" s="173">
        <v>19.635000000000002</v>
      </c>
      <c r="E63" s="173">
        <v>20.535</v>
      </c>
      <c r="F63" s="195">
        <v>10.504</v>
      </c>
      <c r="G63" s="108">
        <v>9.9450000000000003</v>
      </c>
      <c r="H63" s="108">
        <v>12.452</v>
      </c>
      <c r="I63" s="108">
        <v>12.361000000000001</v>
      </c>
      <c r="J63" s="108">
        <v>16.079999999999998</v>
      </c>
      <c r="K63" s="108">
        <v>16.247</v>
      </c>
      <c r="L63" s="108">
        <v>16.099</v>
      </c>
      <c r="M63" s="108">
        <v>15.144</v>
      </c>
      <c r="N63" s="108">
        <v>18.026</v>
      </c>
      <c r="O63" s="169">
        <v>8.8677445556925694</v>
      </c>
      <c r="P63" s="169">
        <v>87.781835889943991</v>
      </c>
    </row>
    <row r="64" spans="1:16">
      <c r="A64" s="168" t="s">
        <v>495</v>
      </c>
      <c r="B64" s="201">
        <v>4.24</v>
      </c>
      <c r="C64" s="172">
        <v>4.4800000000000004</v>
      </c>
      <c r="D64" s="173">
        <v>4.5999999999999996</v>
      </c>
      <c r="E64" s="173">
        <v>4.5999999999999996</v>
      </c>
      <c r="F64" s="195">
        <v>2.581</v>
      </c>
      <c r="G64" s="108">
        <v>3.597</v>
      </c>
      <c r="H64" s="108">
        <v>3.6259999999999999</v>
      </c>
      <c r="I64" s="108">
        <v>3.0659999999999998</v>
      </c>
      <c r="J64" s="108">
        <v>3.5870000000000002</v>
      </c>
      <c r="K64" s="108">
        <v>3.218</v>
      </c>
      <c r="L64" s="108">
        <v>3.4550000000000001</v>
      </c>
      <c r="M64" s="108">
        <v>1.994</v>
      </c>
      <c r="N64" s="108">
        <v>1.387</v>
      </c>
      <c r="O64" s="169">
        <v>-12.727669232662697</v>
      </c>
      <c r="P64" s="169">
        <v>30.152173913043477</v>
      </c>
    </row>
    <row r="65" spans="1:16">
      <c r="A65" s="168" t="s">
        <v>496</v>
      </c>
      <c r="B65" s="201">
        <v>3.15</v>
      </c>
      <c r="C65" s="172">
        <v>3.766</v>
      </c>
      <c r="D65" s="173">
        <v>10.916</v>
      </c>
      <c r="E65" s="173">
        <v>10.916</v>
      </c>
      <c r="F65" s="195">
        <v>0.74</v>
      </c>
      <c r="G65" s="108">
        <v>1.1419999999999999</v>
      </c>
      <c r="H65" s="108">
        <v>0.622</v>
      </c>
      <c r="I65" s="108">
        <v>2.2970000000000002</v>
      </c>
      <c r="J65" s="108">
        <v>1.677</v>
      </c>
      <c r="K65" s="108">
        <v>2.6960000000000002</v>
      </c>
      <c r="L65" s="108">
        <v>3.0990000000000002</v>
      </c>
      <c r="M65" s="108">
        <v>1.996</v>
      </c>
      <c r="N65" s="108">
        <v>1.8029999999999999</v>
      </c>
      <c r="O65" s="169">
        <v>6.7413775429258305</v>
      </c>
      <c r="P65" s="169">
        <v>16.517039208501281</v>
      </c>
    </row>
    <row r="66" spans="1:16">
      <c r="A66" s="168" t="s">
        <v>497</v>
      </c>
      <c r="B66" s="201">
        <v>0.9</v>
      </c>
      <c r="C66" s="172">
        <v>0.9</v>
      </c>
      <c r="D66" s="173">
        <v>1.3859999999999999</v>
      </c>
      <c r="E66" s="173">
        <v>1.3859999999999999</v>
      </c>
      <c r="F66" s="195">
        <v>1.137</v>
      </c>
      <c r="G66" s="108">
        <v>1.323</v>
      </c>
      <c r="H66" s="108">
        <v>1.534</v>
      </c>
      <c r="I66" s="108">
        <v>1.4079999999999999</v>
      </c>
      <c r="J66" s="108">
        <v>1.349</v>
      </c>
      <c r="K66" s="108">
        <v>1.83</v>
      </c>
      <c r="L66" s="108">
        <v>1.7969999999999999</v>
      </c>
      <c r="M66" s="108">
        <v>1.5840000000000001</v>
      </c>
      <c r="N66" s="108">
        <v>1.994</v>
      </c>
      <c r="O66" s="169">
        <v>6.0357193785124608</v>
      </c>
      <c r="P66" s="169">
        <v>143.86724386724387</v>
      </c>
    </row>
    <row r="67" spans="1:16">
      <c r="A67" s="168" t="s">
        <v>498</v>
      </c>
      <c r="B67" s="201">
        <v>1.8</v>
      </c>
      <c r="C67" s="172">
        <v>1.9139999999999999</v>
      </c>
      <c r="D67" s="173">
        <v>1.9139999999999999</v>
      </c>
      <c r="E67" s="173">
        <v>1.722</v>
      </c>
      <c r="F67" s="195">
        <v>1.1040000000000001</v>
      </c>
      <c r="G67" s="108">
        <v>1.5249999999999999</v>
      </c>
      <c r="H67" s="108">
        <v>1.86</v>
      </c>
      <c r="I67" s="108">
        <v>1.222</v>
      </c>
      <c r="J67" s="108">
        <v>1.6559999999999999</v>
      </c>
      <c r="K67" s="108">
        <v>2.4849999999999999</v>
      </c>
      <c r="L67" s="108">
        <v>3.5840000000000001</v>
      </c>
      <c r="M67" s="108">
        <v>2.4590000000000001</v>
      </c>
      <c r="N67" s="108">
        <v>1.651</v>
      </c>
      <c r="O67" s="169">
        <v>1.1405517524599285</v>
      </c>
      <c r="P67" s="169">
        <v>95.876887340301977</v>
      </c>
    </row>
    <row r="68" spans="1:16">
      <c r="A68" s="168" t="s">
        <v>499</v>
      </c>
      <c r="B68" s="201">
        <v>0.15</v>
      </c>
      <c r="C68" s="172">
        <v>0.15</v>
      </c>
      <c r="D68" s="173">
        <v>0.2</v>
      </c>
      <c r="E68" s="173">
        <v>0.2</v>
      </c>
      <c r="F68" s="195">
        <v>0.17499999999999999</v>
      </c>
      <c r="G68" s="108">
        <v>0.34399999999999997</v>
      </c>
      <c r="H68" s="108">
        <v>0.1</v>
      </c>
      <c r="I68" s="108">
        <v>0.02</v>
      </c>
      <c r="J68" s="108">
        <v>2.9000000000000001E-2</v>
      </c>
      <c r="K68" s="108">
        <v>2.5999999999999999E-2</v>
      </c>
      <c r="L68" s="108">
        <v>1E-3</v>
      </c>
      <c r="M68" s="108">
        <v>0.02</v>
      </c>
      <c r="N68" s="108">
        <v>3.0000000000000001E-3</v>
      </c>
      <c r="O68" s="169">
        <v>-49.208073284572571</v>
      </c>
      <c r="P68" s="169">
        <v>1.5</v>
      </c>
    </row>
    <row r="69" spans="1:16">
      <c r="A69" s="168" t="s">
        <v>124</v>
      </c>
      <c r="B69" s="202">
        <v>3.43</v>
      </c>
      <c r="C69" s="103">
        <v>3.43</v>
      </c>
      <c r="D69" s="173">
        <v>3.43</v>
      </c>
      <c r="E69" s="173">
        <v>3.43</v>
      </c>
      <c r="F69" s="195">
        <v>1.7849999999999999</v>
      </c>
      <c r="G69" s="108">
        <v>1.7629999999999999</v>
      </c>
      <c r="H69" s="108">
        <v>1.931</v>
      </c>
      <c r="I69" s="108">
        <v>1.462</v>
      </c>
      <c r="J69" s="108">
        <v>1.4630000000000001</v>
      </c>
      <c r="K69" s="108">
        <v>1.897</v>
      </c>
      <c r="L69" s="108">
        <v>1.6339999999999999</v>
      </c>
      <c r="M69" s="108">
        <v>0.89</v>
      </c>
      <c r="N69" s="108">
        <v>0.92100000000000004</v>
      </c>
      <c r="O69" s="169">
        <v>-8.8586764432801441</v>
      </c>
      <c r="P69" s="169">
        <v>26.85131195335277</v>
      </c>
    </row>
    <row r="70" spans="1:16">
      <c r="A70" s="168" t="s">
        <v>67</v>
      </c>
      <c r="B70" s="201">
        <v>0.69699999999999995</v>
      </c>
      <c r="C70" s="172">
        <v>0.69699999999999995</v>
      </c>
      <c r="D70" s="173">
        <v>0.313</v>
      </c>
      <c r="E70" s="173">
        <v>0.313</v>
      </c>
      <c r="F70" s="195">
        <v>0.60099999999999998</v>
      </c>
      <c r="G70" s="108">
        <v>0.72</v>
      </c>
      <c r="H70" s="108">
        <v>0.76300000000000001</v>
      </c>
      <c r="I70" s="108">
        <v>0.63400000000000001</v>
      </c>
      <c r="J70" s="108">
        <v>0.88100000000000001</v>
      </c>
      <c r="K70" s="108">
        <v>0.67300000000000004</v>
      </c>
      <c r="L70" s="108">
        <v>0.58699999999999997</v>
      </c>
      <c r="M70" s="108">
        <v>0.73799999999999999</v>
      </c>
      <c r="N70" s="108">
        <v>0.84299999999999997</v>
      </c>
      <c r="O70" s="169">
        <v>2.2786556835816763</v>
      </c>
      <c r="P70" s="169">
        <v>269.3290734824281</v>
      </c>
    </row>
    <row r="71" spans="1:16">
      <c r="A71" s="168" t="s">
        <v>500</v>
      </c>
      <c r="B71" s="201">
        <v>0.78</v>
      </c>
      <c r="C71" s="172">
        <v>0.78</v>
      </c>
      <c r="D71" s="173">
        <v>0.24</v>
      </c>
      <c r="E71" s="173">
        <v>0.24</v>
      </c>
      <c r="F71" s="195">
        <v>0.13</v>
      </c>
      <c r="G71" s="108">
        <v>2.7E-2</v>
      </c>
      <c r="H71" s="108">
        <v>2.1000000000000001E-2</v>
      </c>
      <c r="I71" s="108">
        <v>0</v>
      </c>
      <c r="J71" s="108">
        <v>0</v>
      </c>
      <c r="K71" s="108">
        <v>0</v>
      </c>
      <c r="L71" s="108">
        <v>0</v>
      </c>
      <c r="M71" s="108">
        <v>0</v>
      </c>
      <c r="N71" s="108">
        <v>0</v>
      </c>
      <c r="O71" s="169">
        <v>-100</v>
      </c>
      <c r="P71" s="169">
        <v>0</v>
      </c>
    </row>
    <row r="72" spans="1:16">
      <c r="A72" s="168" t="s">
        <v>68</v>
      </c>
      <c r="B72" s="201">
        <v>121.79600000000001</v>
      </c>
      <c r="C72" s="172">
        <v>121.79600000000001</v>
      </c>
      <c r="D72" s="173">
        <v>131.94999999999999</v>
      </c>
      <c r="E72" s="173">
        <v>131.94999999999999</v>
      </c>
      <c r="F72" s="195">
        <v>78.48</v>
      </c>
      <c r="G72" s="108">
        <v>70.245000000000005</v>
      </c>
      <c r="H72" s="108">
        <v>69.331000000000003</v>
      </c>
      <c r="I72" s="108">
        <v>60.88</v>
      </c>
      <c r="J72" s="108">
        <v>97.427999999999997</v>
      </c>
      <c r="K72" s="108">
        <v>118.667</v>
      </c>
      <c r="L72" s="108">
        <v>83.614999999999995</v>
      </c>
      <c r="M72" s="108">
        <v>107.36</v>
      </c>
      <c r="N72" s="108">
        <v>119.758</v>
      </c>
      <c r="O72" s="169">
        <v>7.9191324380243122</v>
      </c>
      <c r="P72" s="169">
        <v>90.760136415308835</v>
      </c>
    </row>
    <row r="73" spans="1:16">
      <c r="A73" s="168" t="s">
        <v>501</v>
      </c>
      <c r="B73" s="201">
        <v>2.82</v>
      </c>
      <c r="C73" s="172">
        <v>3.46</v>
      </c>
      <c r="D73" s="173">
        <v>3.46</v>
      </c>
      <c r="E73" s="173">
        <v>2.68</v>
      </c>
      <c r="F73" s="195">
        <v>0.46200000000000002</v>
      </c>
      <c r="G73" s="108">
        <v>0.58799999999999997</v>
      </c>
      <c r="H73" s="108">
        <v>0.501</v>
      </c>
      <c r="I73" s="108">
        <v>0.753</v>
      </c>
      <c r="J73" s="108">
        <v>0.80900000000000005</v>
      </c>
      <c r="K73" s="108">
        <v>1.2789999999999999</v>
      </c>
      <c r="L73" s="108">
        <v>0.61399999999999999</v>
      </c>
      <c r="M73" s="108">
        <v>0.84</v>
      </c>
      <c r="N73" s="108">
        <v>0.98899999999999999</v>
      </c>
      <c r="O73" s="169">
        <v>7.7109489770109452</v>
      </c>
      <c r="P73" s="169">
        <v>36.902985074626862</v>
      </c>
    </row>
    <row r="74" spans="1:16">
      <c r="A74" s="168" t="s">
        <v>502</v>
      </c>
      <c r="B74" s="201">
        <v>0.5</v>
      </c>
      <c r="C74" s="172">
        <v>0.5</v>
      </c>
      <c r="D74" s="173">
        <v>0.5</v>
      </c>
      <c r="E74" s="173">
        <v>0.5</v>
      </c>
      <c r="F74" s="195">
        <v>0.35399999999999998</v>
      </c>
      <c r="G74" s="108">
        <v>0.4</v>
      </c>
      <c r="H74" s="108">
        <v>0.33600000000000002</v>
      </c>
      <c r="I74" s="108">
        <v>0.20699999999999999</v>
      </c>
      <c r="J74" s="108">
        <v>0.2</v>
      </c>
      <c r="K74" s="108">
        <v>0.19</v>
      </c>
      <c r="L74" s="108">
        <v>0.34699999999999998</v>
      </c>
      <c r="M74" s="108">
        <v>0.29799999999999999</v>
      </c>
      <c r="N74" s="108">
        <v>0.14000000000000001</v>
      </c>
      <c r="O74" s="169">
        <v>-13.927015203094273</v>
      </c>
      <c r="P74" s="169">
        <v>28.000000000000004</v>
      </c>
    </row>
    <row r="75" spans="1:16">
      <c r="A75" s="168" t="s">
        <v>503</v>
      </c>
      <c r="B75" s="201">
        <v>30</v>
      </c>
      <c r="C75" s="172">
        <v>30</v>
      </c>
      <c r="D75" s="173">
        <v>32</v>
      </c>
      <c r="E75" s="173">
        <v>32</v>
      </c>
      <c r="F75" s="195">
        <v>23.358000000000001</v>
      </c>
      <c r="G75" s="108">
        <v>25.83</v>
      </c>
      <c r="H75" s="108">
        <v>24.236000000000001</v>
      </c>
      <c r="I75" s="108">
        <v>22.555</v>
      </c>
      <c r="J75" s="108">
        <v>27.05</v>
      </c>
      <c r="K75" s="108">
        <v>39.996000000000002</v>
      </c>
      <c r="L75" s="108">
        <v>41.962000000000003</v>
      </c>
      <c r="M75" s="108">
        <v>35.131</v>
      </c>
      <c r="N75" s="108">
        <v>39.021999999999998</v>
      </c>
      <c r="O75" s="169">
        <v>6.0712957262273104</v>
      </c>
      <c r="P75" s="169">
        <v>121.94374999999999</v>
      </c>
    </row>
    <row r="76" spans="1:16">
      <c r="A76" s="168" t="s">
        <v>69</v>
      </c>
      <c r="B76" s="201">
        <v>0.5</v>
      </c>
      <c r="C76" s="172">
        <v>0.5</v>
      </c>
      <c r="D76" s="173">
        <v>0</v>
      </c>
      <c r="E76" s="173">
        <v>0</v>
      </c>
      <c r="F76" s="195">
        <v>0</v>
      </c>
      <c r="G76" s="108">
        <v>0</v>
      </c>
      <c r="H76" s="108">
        <v>0</v>
      </c>
      <c r="I76" s="108">
        <v>0</v>
      </c>
      <c r="J76" s="108">
        <v>0</v>
      </c>
      <c r="K76" s="108">
        <v>0</v>
      </c>
      <c r="L76" s="108">
        <v>0</v>
      </c>
      <c r="M76" s="108">
        <v>0</v>
      </c>
      <c r="N76" s="108">
        <v>0</v>
      </c>
      <c r="O76" s="169"/>
      <c r="P76" s="169"/>
    </row>
    <row r="77" spans="1:16">
      <c r="A77" s="168" t="s">
        <v>504</v>
      </c>
      <c r="B77" s="201">
        <v>1.65</v>
      </c>
      <c r="C77" s="172">
        <v>1.95</v>
      </c>
      <c r="D77" s="173">
        <v>2.0129999999999999</v>
      </c>
      <c r="E77" s="173">
        <v>1.1499999999999999</v>
      </c>
      <c r="F77" s="195">
        <v>1.036</v>
      </c>
      <c r="G77" s="108">
        <v>1.2869999999999999</v>
      </c>
      <c r="H77" s="108">
        <v>1.042</v>
      </c>
      <c r="I77" s="108">
        <v>0.79200000000000004</v>
      </c>
      <c r="J77" s="108">
        <v>0.433</v>
      </c>
      <c r="K77" s="108">
        <v>0.73199999999999998</v>
      </c>
      <c r="L77" s="108">
        <v>0.89200000000000002</v>
      </c>
      <c r="M77" s="108">
        <v>0.78800000000000003</v>
      </c>
      <c r="N77" s="108">
        <v>0.46100000000000002</v>
      </c>
      <c r="O77" s="169">
        <v>-13.641876486295313</v>
      </c>
      <c r="P77" s="169">
        <v>40.08695652173914</v>
      </c>
    </row>
    <row r="78" spans="1:16">
      <c r="A78" s="168" t="s">
        <v>505</v>
      </c>
      <c r="B78" s="201">
        <v>5.0999999999999996</v>
      </c>
      <c r="C78" s="172">
        <v>6.32</v>
      </c>
      <c r="D78" s="173">
        <v>5.82</v>
      </c>
      <c r="E78" s="173">
        <v>5.3550000000000004</v>
      </c>
      <c r="F78" s="195">
        <v>2.5070000000000001</v>
      </c>
      <c r="G78" s="108">
        <v>3.282</v>
      </c>
      <c r="H78" s="108">
        <v>5.569</v>
      </c>
      <c r="I78" s="108">
        <v>6.1520000000000001</v>
      </c>
      <c r="J78" s="108">
        <v>5.2110000000000003</v>
      </c>
      <c r="K78" s="108">
        <v>6.5620000000000003</v>
      </c>
      <c r="L78" s="108">
        <v>6.4249999999999998</v>
      </c>
      <c r="M78" s="108">
        <v>5.0579999999999998</v>
      </c>
      <c r="N78" s="108">
        <v>3.66</v>
      </c>
      <c r="O78" s="169">
        <v>1.5694768433284656</v>
      </c>
      <c r="P78" s="169">
        <v>68.347338935574228</v>
      </c>
    </row>
    <row r="79" spans="1:16">
      <c r="A79" s="168" t="s">
        <v>506</v>
      </c>
      <c r="B79" s="201">
        <v>6.6</v>
      </c>
      <c r="C79" s="172">
        <v>7.4</v>
      </c>
      <c r="D79" s="173">
        <v>4.9000000000000004</v>
      </c>
      <c r="E79" s="173">
        <v>4.9000000000000004</v>
      </c>
      <c r="F79" s="195">
        <v>4.0380000000000003</v>
      </c>
      <c r="G79" s="108">
        <v>3.78</v>
      </c>
      <c r="H79" s="108">
        <v>2.8220000000000001</v>
      </c>
      <c r="I79" s="108">
        <v>2.7530000000000001</v>
      </c>
      <c r="J79" s="108">
        <v>3.6389999999999998</v>
      </c>
      <c r="K79" s="108">
        <v>4.7640000000000002</v>
      </c>
      <c r="L79" s="108">
        <v>4.6740000000000004</v>
      </c>
      <c r="M79" s="108">
        <v>4.6440000000000001</v>
      </c>
      <c r="N79" s="108">
        <v>3.2120000000000002</v>
      </c>
      <c r="O79" s="169">
        <v>-2.2992996974495417</v>
      </c>
      <c r="P79" s="169">
        <v>65.551020408163268</v>
      </c>
    </row>
    <row r="80" spans="1:16">
      <c r="A80" s="168" t="s">
        <v>70</v>
      </c>
      <c r="B80" s="201">
        <v>2.8650000000000002</v>
      </c>
      <c r="C80" s="172">
        <v>3.84</v>
      </c>
      <c r="D80" s="173">
        <v>3.84</v>
      </c>
      <c r="E80" s="173">
        <v>3.84</v>
      </c>
      <c r="F80" s="195">
        <v>1.1200000000000001</v>
      </c>
      <c r="G80" s="108">
        <v>0.88200000000000001</v>
      </c>
      <c r="H80" s="108">
        <v>1.919</v>
      </c>
      <c r="I80" s="108">
        <v>2.6480000000000001</v>
      </c>
      <c r="J80" s="108">
        <v>3.1909999999999998</v>
      </c>
      <c r="K80" s="108">
        <v>1.9990000000000001</v>
      </c>
      <c r="L80" s="108">
        <v>2.3359999999999999</v>
      </c>
      <c r="M80" s="108">
        <v>2.044</v>
      </c>
      <c r="N80" s="108">
        <v>3.1509999999999998</v>
      </c>
      <c r="O80" s="169">
        <v>19.949134009830406</v>
      </c>
      <c r="P80" s="169">
        <v>82.057291666666671</v>
      </c>
    </row>
    <row r="81" spans="1:16">
      <c r="A81" s="168" t="s">
        <v>507</v>
      </c>
      <c r="B81" s="201">
        <v>0.3</v>
      </c>
      <c r="C81" s="172">
        <v>0.3</v>
      </c>
      <c r="D81" s="173">
        <v>0.3</v>
      </c>
      <c r="E81" s="173">
        <v>0.3</v>
      </c>
      <c r="F81" s="195">
        <v>0.28199999999999997</v>
      </c>
      <c r="G81" s="108">
        <v>0.153</v>
      </c>
      <c r="H81" s="108">
        <v>0.125</v>
      </c>
      <c r="I81" s="108">
        <v>0.13200000000000001</v>
      </c>
      <c r="J81" s="108">
        <v>0</v>
      </c>
      <c r="K81" s="108">
        <v>0.38</v>
      </c>
      <c r="L81" s="108">
        <v>0.16900000000000001</v>
      </c>
      <c r="M81" s="108">
        <v>0.21299999999999999</v>
      </c>
      <c r="N81" s="108">
        <v>4.0000000000000001E-3</v>
      </c>
      <c r="O81" s="169">
        <v>-40.583126671112048</v>
      </c>
      <c r="P81" s="169">
        <v>1.3333333333333335</v>
      </c>
    </row>
    <row r="82" spans="1:16">
      <c r="A82" s="168" t="s">
        <v>71</v>
      </c>
      <c r="B82" s="201">
        <v>6</v>
      </c>
      <c r="C82" s="172">
        <v>6</v>
      </c>
      <c r="D82" s="173">
        <v>6</v>
      </c>
      <c r="E82" s="173">
        <v>6</v>
      </c>
      <c r="F82" s="195">
        <v>0.13200000000000001</v>
      </c>
      <c r="G82" s="108">
        <v>0</v>
      </c>
      <c r="H82" s="108">
        <v>0</v>
      </c>
      <c r="I82" s="108">
        <v>0</v>
      </c>
      <c r="J82" s="108">
        <v>0</v>
      </c>
      <c r="K82" s="108">
        <v>0</v>
      </c>
      <c r="L82" s="108">
        <v>0</v>
      </c>
      <c r="M82" s="108">
        <v>0</v>
      </c>
      <c r="N82" s="108">
        <v>0</v>
      </c>
      <c r="O82" s="169"/>
      <c r="P82" s="169"/>
    </row>
    <row r="83" spans="1:16">
      <c r="A83" s="168" t="s">
        <v>508</v>
      </c>
      <c r="B83" s="201">
        <v>12.92</v>
      </c>
      <c r="C83" s="172">
        <v>12.92</v>
      </c>
      <c r="D83" s="173">
        <v>9.6</v>
      </c>
      <c r="E83" s="173">
        <v>8.4</v>
      </c>
      <c r="F83" s="195">
        <v>6.3520000000000003</v>
      </c>
      <c r="G83" s="108">
        <v>6.2939999999999996</v>
      </c>
      <c r="H83" s="108">
        <v>6.6840000000000002</v>
      </c>
      <c r="I83" s="108">
        <v>5.9109999999999996</v>
      </c>
      <c r="J83" s="108">
        <v>6.1289999999999996</v>
      </c>
      <c r="K83" s="108">
        <v>5.7220000000000004</v>
      </c>
      <c r="L83" s="108">
        <v>4.6970000000000001</v>
      </c>
      <c r="M83" s="108">
        <v>4.9340000000000002</v>
      </c>
      <c r="N83" s="108">
        <v>6.375</v>
      </c>
      <c r="O83" s="169">
        <v>0.18284255927709658</v>
      </c>
      <c r="P83" s="169">
        <v>75.892857142857139</v>
      </c>
    </row>
    <row r="84" spans="1:16">
      <c r="A84" s="168" t="s">
        <v>72</v>
      </c>
      <c r="B84" s="201">
        <v>6</v>
      </c>
      <c r="C84" s="172">
        <v>6</v>
      </c>
      <c r="D84" s="173">
        <v>6</v>
      </c>
      <c r="E84" s="173">
        <v>6</v>
      </c>
      <c r="F84" s="195">
        <v>3.6789999999999998</v>
      </c>
      <c r="G84" s="108">
        <v>3.262</v>
      </c>
      <c r="H84" s="108">
        <v>3.6179999999999999</v>
      </c>
      <c r="I84" s="108">
        <v>3.3969999999999998</v>
      </c>
      <c r="J84" s="108">
        <v>3.423</v>
      </c>
      <c r="K84" s="108">
        <v>2.3250000000000002</v>
      </c>
      <c r="L84" s="108">
        <v>3.5009999999999999</v>
      </c>
      <c r="M84" s="108">
        <v>4.3810000000000002</v>
      </c>
      <c r="N84" s="108">
        <v>5.5460000000000003</v>
      </c>
      <c r="O84" s="169">
        <v>7.8767830202967071</v>
      </c>
      <c r="P84" s="169">
        <v>92.433333333333337</v>
      </c>
    </row>
    <row r="85" spans="1:16">
      <c r="A85" s="168" t="s">
        <v>73</v>
      </c>
      <c r="B85" s="201">
        <v>1.2</v>
      </c>
      <c r="C85" s="172">
        <v>2.4</v>
      </c>
      <c r="D85" s="173">
        <v>3</v>
      </c>
      <c r="E85" s="173">
        <v>3</v>
      </c>
      <c r="F85" s="195">
        <v>1.895</v>
      </c>
      <c r="G85" s="108">
        <v>2.2490000000000001</v>
      </c>
      <c r="H85" s="108">
        <v>1.4770000000000001</v>
      </c>
      <c r="I85" s="108">
        <v>1.73</v>
      </c>
      <c r="J85" s="108">
        <v>1.611</v>
      </c>
      <c r="K85" s="108">
        <v>1.6890000000000001</v>
      </c>
      <c r="L85" s="108">
        <v>3.0630000000000002</v>
      </c>
      <c r="M85" s="108">
        <v>5.2240000000000002</v>
      </c>
      <c r="N85" s="108">
        <v>6.2969999999999997</v>
      </c>
      <c r="O85" s="169">
        <v>15.845121200754964</v>
      </c>
      <c r="P85" s="169">
        <v>209.89999999999998</v>
      </c>
    </row>
    <row r="86" spans="1:16">
      <c r="A86" s="168" t="s">
        <v>74</v>
      </c>
      <c r="B86" s="201">
        <v>1.92</v>
      </c>
      <c r="C86" s="172">
        <v>1.92</v>
      </c>
      <c r="D86" s="173">
        <v>2.544</v>
      </c>
      <c r="E86" s="173">
        <v>2.544</v>
      </c>
      <c r="F86" s="195">
        <v>1.31</v>
      </c>
      <c r="G86" s="108">
        <v>1.395</v>
      </c>
      <c r="H86" s="108">
        <v>1.26</v>
      </c>
      <c r="I86" s="108">
        <v>1.3160000000000001</v>
      </c>
      <c r="J86" s="108">
        <v>1.468</v>
      </c>
      <c r="K86" s="108">
        <v>2.0190000000000001</v>
      </c>
      <c r="L86" s="108">
        <v>1.488</v>
      </c>
      <c r="M86" s="108">
        <v>2.048</v>
      </c>
      <c r="N86" s="108">
        <v>1.357</v>
      </c>
      <c r="O86" s="169">
        <v>-0.3937660491924011</v>
      </c>
      <c r="P86" s="169">
        <v>53.341194968553459</v>
      </c>
    </row>
    <row r="87" spans="1:16">
      <c r="A87" s="168" t="s">
        <v>509</v>
      </c>
      <c r="B87" s="201">
        <v>4.74</v>
      </c>
      <c r="C87" s="172">
        <v>4.74</v>
      </c>
      <c r="D87" s="173">
        <v>11.04</v>
      </c>
      <c r="E87" s="173">
        <v>11.04</v>
      </c>
      <c r="F87" s="195">
        <v>6.4020000000000001</v>
      </c>
      <c r="G87" s="108">
        <v>4.7709999999999999</v>
      </c>
      <c r="H87" s="108">
        <v>4.9130000000000003</v>
      </c>
      <c r="I87" s="108">
        <v>4.9139999999999997</v>
      </c>
      <c r="J87" s="108">
        <v>7.6139999999999999</v>
      </c>
      <c r="K87" s="108">
        <v>9.9039999999999999</v>
      </c>
      <c r="L87" s="108">
        <v>7.367</v>
      </c>
      <c r="M87" s="108">
        <v>8.0150000000000006</v>
      </c>
      <c r="N87" s="108">
        <v>8.8810000000000002</v>
      </c>
      <c r="O87" s="169">
        <v>9.2824317865273898</v>
      </c>
      <c r="P87" s="169">
        <v>80.443840579710155</v>
      </c>
    </row>
    <row r="88" spans="1:16">
      <c r="A88" s="168" t="s">
        <v>510</v>
      </c>
      <c r="B88" s="201">
        <v>0.15</v>
      </c>
      <c r="C88" s="172">
        <v>0.15</v>
      </c>
      <c r="D88" s="173">
        <v>0</v>
      </c>
      <c r="E88" s="173">
        <v>0</v>
      </c>
      <c r="F88" s="195">
        <v>0.09</v>
      </c>
      <c r="G88" s="108">
        <v>7.6999999999999999E-2</v>
      </c>
      <c r="H88" s="108">
        <v>5.1999999999999998E-2</v>
      </c>
      <c r="I88" s="108">
        <v>0.01</v>
      </c>
      <c r="J88" s="108">
        <v>0</v>
      </c>
      <c r="K88" s="108">
        <v>0</v>
      </c>
      <c r="L88" s="108">
        <v>0</v>
      </c>
      <c r="M88" s="108">
        <v>0</v>
      </c>
      <c r="N88" s="108">
        <v>0</v>
      </c>
      <c r="O88" s="169">
        <v>-100</v>
      </c>
      <c r="P88" s="169"/>
    </row>
    <row r="89" spans="1:16">
      <c r="A89" s="96" t="s">
        <v>21</v>
      </c>
      <c r="B89" s="194">
        <v>380.10800000000012</v>
      </c>
      <c r="C89" s="109">
        <v>388.59999999999997</v>
      </c>
      <c r="D89" s="109">
        <v>443.70099999999991</v>
      </c>
      <c r="E89" s="109">
        <v>437.90099999999995</v>
      </c>
      <c r="F89" s="194">
        <v>213.71800000000005</v>
      </c>
      <c r="G89" s="109">
        <v>212.69900000000001</v>
      </c>
      <c r="H89" s="109">
        <v>216.703</v>
      </c>
      <c r="I89" s="109">
        <v>192.14499999999995</v>
      </c>
      <c r="J89" s="109">
        <v>255.09</v>
      </c>
      <c r="K89" s="109">
        <v>299.33900000000006</v>
      </c>
      <c r="L89" s="109">
        <v>258.13000000000005</v>
      </c>
      <c r="M89" s="109">
        <v>280.108</v>
      </c>
      <c r="N89" s="109">
        <v>287.26700000000005</v>
      </c>
      <c r="O89" s="171">
        <v>4.3868412080702912</v>
      </c>
      <c r="P89" s="171">
        <v>65.60090066019491</v>
      </c>
    </row>
    <row r="90" spans="1:16">
      <c r="A90" s="280" t="s">
        <v>511</v>
      </c>
      <c r="B90" s="281"/>
      <c r="C90" s="281"/>
      <c r="D90" s="281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2"/>
    </row>
    <row r="91" spans="1:16">
      <c r="A91" s="168" t="s">
        <v>75</v>
      </c>
      <c r="B91" s="203">
        <v>21.138000000000002</v>
      </c>
      <c r="C91" s="175">
        <v>18.896999999999998</v>
      </c>
      <c r="D91" s="105">
        <v>17.7</v>
      </c>
      <c r="E91" s="105">
        <v>18.059999999999999</v>
      </c>
      <c r="F91" s="192">
        <v>9.9789999999999992</v>
      </c>
      <c r="G91" s="176">
        <v>11.037000000000001</v>
      </c>
      <c r="H91" s="176">
        <v>9.0489999999999995</v>
      </c>
      <c r="I91" s="176">
        <v>8.5399999999999991</v>
      </c>
      <c r="J91" s="176">
        <v>6.6239999999999997</v>
      </c>
      <c r="K91" s="176">
        <v>9.1460000000000008</v>
      </c>
      <c r="L91" s="176">
        <v>7.6459999999999999</v>
      </c>
      <c r="M91" s="176">
        <v>6.4720000000000004</v>
      </c>
      <c r="N91" s="176">
        <v>6.0039999999999996</v>
      </c>
      <c r="O91" s="169">
        <v>-8.3300295035746217</v>
      </c>
      <c r="P91" s="169">
        <v>33.244739756367665</v>
      </c>
    </row>
    <row r="92" spans="1:16">
      <c r="A92" s="168" t="s">
        <v>76</v>
      </c>
      <c r="B92" s="203">
        <v>40.9</v>
      </c>
      <c r="C92" s="175">
        <v>46</v>
      </c>
      <c r="D92" s="105">
        <v>46</v>
      </c>
      <c r="E92" s="105">
        <v>46</v>
      </c>
      <c r="F92" s="192">
        <v>19.861999999999998</v>
      </c>
      <c r="G92" s="176">
        <v>21.15</v>
      </c>
      <c r="H92" s="176">
        <v>24.126000000000001</v>
      </c>
      <c r="I92" s="176">
        <v>22.748000000000001</v>
      </c>
      <c r="J92" s="176">
        <v>20.224</v>
      </c>
      <c r="K92" s="176">
        <v>23.972999999999999</v>
      </c>
      <c r="L92" s="176">
        <v>21.161000000000001</v>
      </c>
      <c r="M92" s="176">
        <v>24.838999999999999</v>
      </c>
      <c r="N92" s="176">
        <v>22.504999999999999</v>
      </c>
      <c r="O92" s="169">
        <v>0.89105505876025948</v>
      </c>
      <c r="P92" s="169">
        <v>48.923913043478258</v>
      </c>
    </row>
    <row r="93" spans="1:16">
      <c r="A93" s="168" t="s">
        <v>77</v>
      </c>
      <c r="B93" s="203">
        <v>77.924999999999997</v>
      </c>
      <c r="C93" s="175">
        <v>92.266999999999996</v>
      </c>
      <c r="D93" s="105">
        <v>90.38</v>
      </c>
      <c r="E93" s="105">
        <v>90.38</v>
      </c>
      <c r="F93" s="192">
        <v>41.350999999999999</v>
      </c>
      <c r="G93" s="176">
        <v>46.718000000000004</v>
      </c>
      <c r="H93" s="176">
        <v>55.241999999999997</v>
      </c>
      <c r="I93" s="176">
        <v>61.942</v>
      </c>
      <c r="J93" s="176">
        <v>51.79</v>
      </c>
      <c r="K93" s="176">
        <v>65.94</v>
      </c>
      <c r="L93" s="176">
        <v>60.430999999999997</v>
      </c>
      <c r="M93" s="176">
        <v>65.372</v>
      </c>
      <c r="N93" s="176">
        <v>68.766000000000005</v>
      </c>
      <c r="O93" s="169">
        <v>5.6779103915443718</v>
      </c>
      <c r="P93" s="169">
        <v>76.085417127683129</v>
      </c>
    </row>
    <row r="94" spans="1:16">
      <c r="A94" s="168" t="s">
        <v>79</v>
      </c>
      <c r="B94" s="203">
        <v>0</v>
      </c>
      <c r="C94" s="175">
        <v>0</v>
      </c>
      <c r="D94" s="105">
        <v>0</v>
      </c>
      <c r="E94" s="105">
        <v>0</v>
      </c>
      <c r="F94" s="192">
        <v>0</v>
      </c>
      <c r="G94" s="176">
        <v>0</v>
      </c>
      <c r="H94" s="176">
        <v>0</v>
      </c>
      <c r="I94" s="176">
        <v>0</v>
      </c>
      <c r="J94" s="176">
        <v>0</v>
      </c>
      <c r="K94" s="176">
        <v>0</v>
      </c>
      <c r="L94" s="176">
        <v>0</v>
      </c>
      <c r="M94" s="176">
        <v>0</v>
      </c>
      <c r="N94" s="176">
        <v>0</v>
      </c>
      <c r="O94" s="169"/>
      <c r="P94" s="169"/>
    </row>
    <row r="95" spans="1:16">
      <c r="A95" s="168" t="s">
        <v>80</v>
      </c>
      <c r="B95" s="203">
        <v>3.6</v>
      </c>
      <c r="C95" s="175">
        <v>1.2</v>
      </c>
      <c r="D95" s="105">
        <v>1.2</v>
      </c>
      <c r="E95" s="105">
        <v>1.2</v>
      </c>
      <c r="F95" s="192">
        <v>2.234</v>
      </c>
      <c r="G95" s="176">
        <v>2.0670000000000002</v>
      </c>
      <c r="H95" s="176">
        <v>2.2909999999999999</v>
      </c>
      <c r="I95" s="176">
        <v>2.4129999999999998</v>
      </c>
      <c r="J95" s="176">
        <v>0.441</v>
      </c>
      <c r="K95" s="176">
        <v>0.67300000000000004</v>
      </c>
      <c r="L95" s="176">
        <v>0.47299999999999998</v>
      </c>
      <c r="M95" s="176">
        <v>0.55100000000000005</v>
      </c>
      <c r="N95" s="176">
        <v>0.52500000000000002</v>
      </c>
      <c r="O95" s="169">
        <v>-17.780635035012647</v>
      </c>
      <c r="P95" s="169">
        <v>43.750000000000007</v>
      </c>
    </row>
    <row r="96" spans="1:16">
      <c r="A96" s="168" t="s">
        <v>81</v>
      </c>
      <c r="B96" s="203">
        <v>67.680000000000007</v>
      </c>
      <c r="C96" s="175">
        <v>67.680000000000007</v>
      </c>
      <c r="D96" s="105">
        <v>65.28</v>
      </c>
      <c r="E96" s="105">
        <v>65.28</v>
      </c>
      <c r="F96" s="192">
        <v>23.765999999999998</v>
      </c>
      <c r="G96" s="176">
        <v>23.206</v>
      </c>
      <c r="H96" s="176">
        <v>29.303000000000001</v>
      </c>
      <c r="I96" s="176">
        <v>20.741</v>
      </c>
      <c r="J96" s="176">
        <v>18.175000000000001</v>
      </c>
      <c r="K96" s="176">
        <v>22.544</v>
      </c>
      <c r="L96" s="176">
        <v>16.766999999999999</v>
      </c>
      <c r="M96" s="176">
        <v>19.677</v>
      </c>
      <c r="N96" s="176">
        <v>20.501999999999999</v>
      </c>
      <c r="O96" s="169">
        <v>-1.7542650366741741</v>
      </c>
      <c r="P96" s="169">
        <v>31.406249999999996</v>
      </c>
    </row>
    <row r="97" spans="1:16">
      <c r="A97" s="168" t="s">
        <v>512</v>
      </c>
      <c r="B97" s="203">
        <v>88.355000000000004</v>
      </c>
      <c r="C97" s="175">
        <v>89.015000000000001</v>
      </c>
      <c r="D97" s="105">
        <v>102.687</v>
      </c>
      <c r="E97" s="105">
        <v>101.703</v>
      </c>
      <c r="F97" s="192">
        <v>63.744</v>
      </c>
      <c r="G97" s="176">
        <v>73.343000000000004</v>
      </c>
      <c r="H97" s="176">
        <v>73.935000000000002</v>
      </c>
      <c r="I97" s="176">
        <v>75.081999999999994</v>
      </c>
      <c r="J97" s="176">
        <v>67.274000000000001</v>
      </c>
      <c r="K97" s="176">
        <v>74.334999999999994</v>
      </c>
      <c r="L97" s="176">
        <v>55.594999999999999</v>
      </c>
      <c r="M97" s="176">
        <v>53.932000000000002</v>
      </c>
      <c r="N97" s="176">
        <v>49.670999999999999</v>
      </c>
      <c r="O97" s="169">
        <v>-5.415362277313629</v>
      </c>
      <c r="P97" s="169">
        <v>48.839267278251377</v>
      </c>
    </row>
    <row r="98" spans="1:16">
      <c r="A98" s="168" t="s">
        <v>82</v>
      </c>
      <c r="B98" s="203">
        <v>5.4139999999999997</v>
      </c>
      <c r="C98" s="175">
        <v>3.77</v>
      </c>
      <c r="D98" s="105">
        <v>10.8</v>
      </c>
      <c r="E98" s="105">
        <v>11.02</v>
      </c>
      <c r="F98" s="192">
        <v>10.608000000000001</v>
      </c>
      <c r="G98" s="176">
        <v>10.162000000000001</v>
      </c>
      <c r="H98" s="176">
        <v>9.7769999999999992</v>
      </c>
      <c r="I98" s="176">
        <v>9.6850000000000005</v>
      </c>
      <c r="J98" s="176">
        <v>8.5960000000000001</v>
      </c>
      <c r="K98" s="176">
        <v>9.31</v>
      </c>
      <c r="L98" s="176">
        <v>8.32</v>
      </c>
      <c r="M98" s="176">
        <v>9.1010000000000009</v>
      </c>
      <c r="N98" s="176">
        <v>9.1419999999999995</v>
      </c>
      <c r="O98" s="169">
        <v>-1.4997274162339091</v>
      </c>
      <c r="P98" s="169">
        <v>82.958257713248642</v>
      </c>
    </row>
    <row r="99" spans="1:16">
      <c r="A99" s="168" t="s">
        <v>83</v>
      </c>
      <c r="B99" s="203">
        <v>197.53100000000001</v>
      </c>
      <c r="C99" s="175">
        <v>216.53100000000001</v>
      </c>
      <c r="D99" s="105">
        <v>221.15100000000001</v>
      </c>
      <c r="E99" s="105">
        <v>278.03100000000001</v>
      </c>
      <c r="F99" s="192">
        <v>120.955</v>
      </c>
      <c r="G99" s="176">
        <v>151.90899999999999</v>
      </c>
      <c r="H99" s="176">
        <v>151.38399999999999</v>
      </c>
      <c r="I99" s="176">
        <v>156.71</v>
      </c>
      <c r="J99" s="176">
        <v>132.12700000000001</v>
      </c>
      <c r="K99" s="176">
        <v>161.94</v>
      </c>
      <c r="L99" s="176">
        <v>117.21299999999999</v>
      </c>
      <c r="M99" s="176">
        <v>136.59299999999999</v>
      </c>
      <c r="N99" s="176">
        <v>163.67500000000001</v>
      </c>
      <c r="O99" s="169">
        <v>1.0714290862639197</v>
      </c>
      <c r="P99" s="169">
        <v>58.869334714474284</v>
      </c>
    </row>
    <row r="100" spans="1:16">
      <c r="A100" s="168" t="s">
        <v>84</v>
      </c>
      <c r="B100" s="203">
        <v>8.2469999999999999</v>
      </c>
      <c r="C100" s="175">
        <v>13.2</v>
      </c>
      <c r="D100" s="105">
        <v>13.2</v>
      </c>
      <c r="E100" s="105">
        <v>13.2</v>
      </c>
      <c r="F100" s="192">
        <v>10.073</v>
      </c>
      <c r="G100" s="176">
        <v>7.3179999999999996</v>
      </c>
      <c r="H100" s="176">
        <v>7.5410000000000004</v>
      </c>
      <c r="I100" s="176">
        <v>7.4450000000000003</v>
      </c>
      <c r="J100" s="176">
        <v>5.0940000000000003</v>
      </c>
      <c r="K100" s="176">
        <v>8.5830000000000002</v>
      </c>
      <c r="L100" s="176">
        <v>10.683</v>
      </c>
      <c r="M100" s="176">
        <v>7.9320000000000004</v>
      </c>
      <c r="N100" s="176">
        <v>8.3789999999999996</v>
      </c>
      <c r="O100" s="169">
        <v>1.9529905549719562</v>
      </c>
      <c r="P100" s="169">
        <v>63.477272727272727</v>
      </c>
    </row>
    <row r="101" spans="1:16">
      <c r="A101" s="168" t="s">
        <v>85</v>
      </c>
      <c r="B101" s="203">
        <v>2.86</v>
      </c>
      <c r="C101" s="175">
        <v>3.34</v>
      </c>
      <c r="D101" s="105">
        <v>3.34</v>
      </c>
      <c r="E101" s="105">
        <v>3.34</v>
      </c>
      <c r="F101" s="192">
        <v>1.5229999999999999</v>
      </c>
      <c r="G101" s="176">
        <v>1.6539999999999999</v>
      </c>
      <c r="H101" s="176">
        <v>1.7789999999999999</v>
      </c>
      <c r="I101" s="176">
        <v>2.1259999999999999</v>
      </c>
      <c r="J101" s="176">
        <v>1.986</v>
      </c>
      <c r="K101" s="176">
        <v>2.3199999999999998</v>
      </c>
      <c r="L101" s="176">
        <v>2.4420000000000002</v>
      </c>
      <c r="M101" s="176">
        <v>1.7270000000000001</v>
      </c>
      <c r="N101" s="176">
        <v>2.1720000000000002</v>
      </c>
      <c r="O101" s="169">
        <v>3.9689058768334062</v>
      </c>
      <c r="P101" s="169">
        <v>65.029940119760482</v>
      </c>
    </row>
    <row r="102" spans="1:16">
      <c r="A102" s="168" t="s">
        <v>86</v>
      </c>
      <c r="B102" s="203">
        <v>0.13200000000000001</v>
      </c>
      <c r="C102" s="175">
        <v>0</v>
      </c>
      <c r="D102" s="105">
        <v>0</v>
      </c>
      <c r="E102" s="105">
        <v>0</v>
      </c>
      <c r="F102" s="192">
        <v>0.02</v>
      </c>
      <c r="G102" s="176">
        <v>2.4E-2</v>
      </c>
      <c r="H102" s="176">
        <v>4.0000000000000001E-3</v>
      </c>
      <c r="I102" s="176">
        <v>0</v>
      </c>
      <c r="J102" s="176">
        <v>0</v>
      </c>
      <c r="K102" s="176">
        <v>0</v>
      </c>
      <c r="L102" s="176">
        <v>0</v>
      </c>
      <c r="M102" s="176">
        <v>0</v>
      </c>
      <c r="N102" s="176">
        <v>0</v>
      </c>
      <c r="O102" s="169">
        <v>-100</v>
      </c>
      <c r="P102" s="169"/>
    </row>
    <row r="103" spans="1:16">
      <c r="A103" s="168" t="s">
        <v>87</v>
      </c>
      <c r="B103" s="203">
        <v>0</v>
      </c>
      <c r="C103" s="175">
        <v>0</v>
      </c>
      <c r="D103" s="105">
        <v>0</v>
      </c>
      <c r="E103" s="105">
        <v>0</v>
      </c>
      <c r="F103" s="192">
        <v>0.75</v>
      </c>
      <c r="G103" s="176">
        <v>0.77900000000000003</v>
      </c>
      <c r="H103" s="176">
        <v>0.78600000000000003</v>
      </c>
      <c r="I103" s="176">
        <v>0.67100000000000004</v>
      </c>
      <c r="J103" s="176">
        <v>0.49299999999999999</v>
      </c>
      <c r="K103" s="176">
        <v>0.70499999999999996</v>
      </c>
      <c r="L103" s="176">
        <v>0.91900000000000004</v>
      </c>
      <c r="M103" s="176">
        <v>0.77800000000000002</v>
      </c>
      <c r="N103" s="176">
        <v>0.84</v>
      </c>
      <c r="O103" s="169">
        <v>1.0828327380058012</v>
      </c>
      <c r="P103" s="169"/>
    </row>
    <row r="104" spans="1:16">
      <c r="A104" s="168" t="s">
        <v>88</v>
      </c>
      <c r="B104" s="203">
        <v>0.9</v>
      </c>
      <c r="C104" s="175">
        <v>0</v>
      </c>
      <c r="D104" s="105">
        <v>0</v>
      </c>
      <c r="E104" s="105">
        <v>0</v>
      </c>
      <c r="F104" s="192">
        <v>0</v>
      </c>
      <c r="G104" s="176">
        <v>0</v>
      </c>
      <c r="H104" s="176">
        <v>0</v>
      </c>
      <c r="I104" s="176">
        <v>0</v>
      </c>
      <c r="J104" s="176">
        <v>0</v>
      </c>
      <c r="K104" s="176">
        <v>0</v>
      </c>
      <c r="L104" s="176">
        <v>0</v>
      </c>
      <c r="M104" s="176">
        <v>0</v>
      </c>
      <c r="N104" s="176">
        <v>0</v>
      </c>
      <c r="O104" s="169"/>
      <c r="P104" s="169"/>
    </row>
    <row r="105" spans="1:16">
      <c r="A105" s="168" t="s">
        <v>513</v>
      </c>
      <c r="B105" s="203">
        <v>18.053999999999998</v>
      </c>
      <c r="C105" s="175">
        <v>18.053999999999998</v>
      </c>
      <c r="D105" s="105">
        <v>18.654</v>
      </c>
      <c r="E105" s="105">
        <v>18.654</v>
      </c>
      <c r="F105" s="192">
        <v>15.407999999999999</v>
      </c>
      <c r="G105" s="176">
        <v>17.88</v>
      </c>
      <c r="H105" s="176">
        <v>16.288</v>
      </c>
      <c r="I105" s="176">
        <v>16.120999999999999</v>
      </c>
      <c r="J105" s="176">
        <v>14.637</v>
      </c>
      <c r="K105" s="176">
        <v>18.550999999999998</v>
      </c>
      <c r="L105" s="176">
        <v>16.408000000000001</v>
      </c>
      <c r="M105" s="176">
        <v>17.678999999999998</v>
      </c>
      <c r="N105" s="176">
        <v>20.094000000000001</v>
      </c>
      <c r="O105" s="169">
        <v>1.681676383552233</v>
      </c>
      <c r="P105" s="169">
        <v>107.71952396268898</v>
      </c>
    </row>
    <row r="106" spans="1:16">
      <c r="A106" s="96" t="s">
        <v>21</v>
      </c>
      <c r="B106" s="196">
        <v>532.73599999999988</v>
      </c>
      <c r="C106" s="177">
        <v>569.95399999999995</v>
      </c>
      <c r="D106" s="177">
        <v>590.39200000000005</v>
      </c>
      <c r="E106" s="177">
        <v>646.86800000000005</v>
      </c>
      <c r="F106" s="196">
        <v>320.27299999999997</v>
      </c>
      <c r="G106" s="177">
        <v>367.24699999999996</v>
      </c>
      <c r="H106" s="177">
        <v>381.505</v>
      </c>
      <c r="I106" s="177">
        <v>384.22399999999993</v>
      </c>
      <c r="J106" s="177">
        <v>327.46100000000001</v>
      </c>
      <c r="K106" s="177">
        <v>398.02</v>
      </c>
      <c r="L106" s="177">
        <v>318.05799999999999</v>
      </c>
      <c r="M106" s="177">
        <v>344.65300000000002</v>
      </c>
      <c r="N106" s="177">
        <v>372.27500000000003</v>
      </c>
      <c r="O106" s="171">
        <v>0.19444855331294253</v>
      </c>
      <c r="P106" s="171">
        <v>57.550381221516602</v>
      </c>
    </row>
    <row r="107" spans="1:16" s="79" customFormat="1">
      <c r="A107" s="84" t="s">
        <v>514</v>
      </c>
      <c r="B107" s="196">
        <v>16177.762000000001</v>
      </c>
      <c r="C107" s="104">
        <v>16538.177</v>
      </c>
      <c r="D107" s="104">
        <v>17020.923000000003</v>
      </c>
      <c r="E107" s="104">
        <v>17649.122000000003</v>
      </c>
      <c r="F107" s="196">
        <v>10233.883</v>
      </c>
      <c r="G107" s="104">
        <v>11068.572</v>
      </c>
      <c r="H107" s="104">
        <v>11589.111000000001</v>
      </c>
      <c r="I107" s="104">
        <v>11943.249</v>
      </c>
      <c r="J107" s="104">
        <v>11243.052</v>
      </c>
      <c r="K107" s="104">
        <v>12743.136999999999</v>
      </c>
      <c r="L107" s="104">
        <v>13038.764000000001</v>
      </c>
      <c r="M107" s="104">
        <v>12978.995000000001</v>
      </c>
      <c r="N107" s="104">
        <v>13983.429</v>
      </c>
      <c r="O107" s="171">
        <v>3.3958613055988573</v>
      </c>
      <c r="P107" s="171">
        <v>79.230167936965913</v>
      </c>
    </row>
    <row r="108" spans="1:16">
      <c r="A108" s="243" t="s">
        <v>515</v>
      </c>
      <c r="B108" s="243"/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</row>
  </sheetData>
  <mergeCells count="11">
    <mergeCell ref="A108:P108"/>
    <mergeCell ref="A3:A4"/>
    <mergeCell ref="B3:E3"/>
    <mergeCell ref="F3:N3"/>
    <mergeCell ref="O3:O4"/>
    <mergeCell ref="P3:P4"/>
    <mergeCell ref="A6:P6"/>
    <mergeCell ref="A11:P11"/>
    <mergeCell ref="A23:P23"/>
    <mergeCell ref="A45:P45"/>
    <mergeCell ref="A90:P90"/>
  </mergeCells>
  <printOptions horizontalCentered="1"/>
  <pageMargins left="0.74803149606299213" right="0.74803149606299213" top="0.74803149606299213" bottom="0.74803149606299213" header="0.31496062992125984" footer="0.31496062992125984"/>
  <pageSetup scale="69" firstPageNumber="68" fitToHeight="0" orientation="landscape" r:id="rId1"/>
  <headerFooter differentFirst="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FF2B344-F92B-4739-881E-21E4C907E57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O1 O6:O1048576 O3:O4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view="pageBreakPreview" zoomScaleNormal="100" zoomScaleSheetLayoutView="100" workbookViewId="0">
      <selection activeCell="F18" sqref="F18"/>
    </sheetView>
  </sheetViews>
  <sheetFormatPr defaultRowHeight="15"/>
  <cols>
    <col min="1" max="1" width="28.28515625" customWidth="1"/>
    <col min="2" max="2" width="11.7109375" style="158" hidden="1" customWidth="1"/>
    <col min="3" max="8" width="11.7109375" customWidth="1"/>
  </cols>
  <sheetData>
    <row r="1" spans="1:11">
      <c r="A1" s="180" t="s">
        <v>521</v>
      </c>
      <c r="B1" s="189"/>
      <c r="C1" s="161"/>
      <c r="D1" s="161"/>
      <c r="E1" s="161"/>
      <c r="F1" s="161"/>
      <c r="G1" s="161"/>
      <c r="H1" s="161"/>
      <c r="I1" s="283"/>
      <c r="J1" s="283"/>
    </row>
    <row r="2" spans="1:11">
      <c r="B2"/>
      <c r="J2" s="220" t="s">
        <v>0</v>
      </c>
    </row>
    <row r="3" spans="1:11" ht="30" customHeight="1">
      <c r="A3" s="124" t="s">
        <v>463</v>
      </c>
      <c r="B3" s="204" t="s">
        <v>403</v>
      </c>
      <c r="C3" s="125" t="s">
        <v>407</v>
      </c>
      <c r="D3" s="125" t="s">
        <v>408</v>
      </c>
      <c r="E3" s="125" t="s">
        <v>409</v>
      </c>
      <c r="F3" s="125" t="s">
        <v>412</v>
      </c>
      <c r="G3" s="125" t="s">
        <v>413</v>
      </c>
      <c r="H3" s="110" t="s">
        <v>414</v>
      </c>
      <c r="I3" s="110" t="s">
        <v>415</v>
      </c>
      <c r="J3" s="110" t="s">
        <v>416</v>
      </c>
    </row>
    <row r="4" spans="1:11">
      <c r="A4" s="121">
        <v>1</v>
      </c>
      <c r="B4" s="191">
        <v>2</v>
      </c>
      <c r="C4" s="121">
        <v>2</v>
      </c>
      <c r="D4" s="121">
        <v>3</v>
      </c>
      <c r="E4" s="121">
        <v>4</v>
      </c>
      <c r="F4" s="121">
        <v>5</v>
      </c>
      <c r="G4" s="121">
        <v>6</v>
      </c>
      <c r="H4" s="121">
        <v>7</v>
      </c>
      <c r="I4" s="121">
        <v>8</v>
      </c>
      <c r="J4" s="121">
        <v>9</v>
      </c>
    </row>
    <row r="5" spans="1:11" ht="30" customHeight="1">
      <c r="A5" s="235" t="s">
        <v>1</v>
      </c>
      <c r="B5" s="205">
        <v>8821.7270000000008</v>
      </c>
      <c r="C5" s="149">
        <v>9274.1389999999992</v>
      </c>
      <c r="D5" s="149">
        <v>9421.5939999999991</v>
      </c>
      <c r="E5" s="149">
        <v>10089.066000000001</v>
      </c>
      <c r="F5" s="149">
        <v>10473.432000000001</v>
      </c>
      <c r="G5" s="149">
        <v>10889.237999999999</v>
      </c>
      <c r="H5" s="149">
        <v>11099.548000000001</v>
      </c>
      <c r="I5" s="148">
        <v>11260.352000000001</v>
      </c>
      <c r="J5" s="148">
        <v>11943.258</v>
      </c>
      <c r="K5" s="158"/>
    </row>
    <row r="6" spans="1:11" ht="30" customHeight="1">
      <c r="A6" s="236" t="s">
        <v>2</v>
      </c>
      <c r="B6" s="206">
        <v>1312.9749999999999</v>
      </c>
      <c r="C6" s="150">
        <v>1314.575</v>
      </c>
      <c r="D6" s="150">
        <v>1299.7750000000001</v>
      </c>
      <c r="E6" s="150">
        <v>1537.751</v>
      </c>
      <c r="F6" s="150">
        <v>1560.0709999999999</v>
      </c>
      <c r="G6" s="150">
        <v>1575.211</v>
      </c>
      <c r="H6" s="150">
        <v>1574.711</v>
      </c>
      <c r="I6" s="148">
        <v>1650.239</v>
      </c>
      <c r="J6" s="148">
        <v>1650.3589999999999</v>
      </c>
    </row>
    <row r="7" spans="1:11" ht="30" customHeight="1">
      <c r="A7" s="236" t="s">
        <v>3</v>
      </c>
      <c r="B7" s="206">
        <v>2528.7130000000002</v>
      </c>
      <c r="C7" s="150">
        <v>2534.5720000000001</v>
      </c>
      <c r="D7" s="150">
        <v>2575.1239999999998</v>
      </c>
      <c r="E7" s="150">
        <v>2671.413</v>
      </c>
      <c r="F7" s="150">
        <v>2715.893</v>
      </c>
      <c r="G7" s="150">
        <v>2800.4690000000001</v>
      </c>
      <c r="H7" s="150">
        <v>2905.364</v>
      </c>
      <c r="I7" s="148">
        <v>3076.239</v>
      </c>
      <c r="J7" s="148">
        <v>2970.7359999999999</v>
      </c>
    </row>
    <row r="8" spans="1:11" ht="30" customHeight="1">
      <c r="A8" s="236" t="s">
        <v>465</v>
      </c>
      <c r="B8" s="206">
        <v>321.57400000000001</v>
      </c>
      <c r="C8" s="150">
        <v>325.08800000000002</v>
      </c>
      <c r="D8" s="150">
        <v>324.15499999999997</v>
      </c>
      <c r="E8" s="150">
        <v>333.69299999999998</v>
      </c>
      <c r="F8" s="150">
        <v>371.48099999999999</v>
      </c>
      <c r="G8" s="150">
        <v>380.108</v>
      </c>
      <c r="H8" s="150">
        <v>388.6</v>
      </c>
      <c r="I8" s="148">
        <v>443.70100000000002</v>
      </c>
      <c r="J8" s="148">
        <v>437.90100000000001</v>
      </c>
    </row>
    <row r="9" spans="1:11" ht="30" customHeight="1">
      <c r="A9" s="237" t="s">
        <v>398</v>
      </c>
      <c r="B9" s="207">
        <v>470.54700000000003</v>
      </c>
      <c r="C9" s="151">
        <v>478.42</v>
      </c>
      <c r="D9" s="151">
        <v>491.52</v>
      </c>
      <c r="E9" s="151">
        <v>528.02</v>
      </c>
      <c r="F9" s="151">
        <v>531.53599999999994</v>
      </c>
      <c r="G9" s="151">
        <v>532.73599999999999</v>
      </c>
      <c r="H9" s="151">
        <v>569.95399999999995</v>
      </c>
      <c r="I9" s="148">
        <v>590.39200000000005</v>
      </c>
      <c r="J9" s="148">
        <v>646.86800000000005</v>
      </c>
    </row>
    <row r="10" spans="1:11" ht="30" customHeight="1">
      <c r="A10" s="111" t="s">
        <v>460</v>
      </c>
      <c r="B10" s="208">
        <v>13455.536000000002</v>
      </c>
      <c r="C10" s="134">
        <v>13926.794</v>
      </c>
      <c r="D10" s="134">
        <v>14112.168</v>
      </c>
      <c r="E10" s="134">
        <v>15159.943000000001</v>
      </c>
      <c r="F10" s="134">
        <v>15652.413</v>
      </c>
      <c r="G10" s="134">
        <v>16177.761999999999</v>
      </c>
      <c r="H10" s="134">
        <v>16538.177</v>
      </c>
      <c r="I10" s="134">
        <v>17020.922999999999</v>
      </c>
      <c r="J10" s="134">
        <v>17649.121999999999</v>
      </c>
    </row>
    <row r="11" spans="1:11" ht="31.5" customHeight="1">
      <c r="A11" s="243" t="s">
        <v>461</v>
      </c>
      <c r="B11" s="243"/>
      <c r="C11" s="243"/>
      <c r="D11" s="243"/>
      <c r="E11" s="243"/>
      <c r="F11" s="243"/>
      <c r="G11" s="243"/>
      <c r="H11" s="243"/>
      <c r="I11" s="243"/>
      <c r="J11" s="243"/>
    </row>
    <row r="13" spans="1:11">
      <c r="C13" s="82"/>
      <c r="D13" s="82"/>
      <c r="E13" s="82"/>
      <c r="F13" s="82"/>
      <c r="G13" s="82"/>
      <c r="H13" s="82"/>
      <c r="I13" s="82"/>
      <c r="J13" s="82"/>
    </row>
  </sheetData>
  <mergeCells count="2">
    <mergeCell ref="I1:J1"/>
    <mergeCell ref="A11:J11"/>
  </mergeCells>
  <pageMargins left="0.70866141732283472" right="0.70866141732283472" top="0.74803149606299213" bottom="0.74803149606299213" header="0.31496062992125984" footer="0.31496062992125984"/>
  <pageSetup scale="85" firstPageNumber="74" orientation="landscape" useFirstPageNumber="1" r:id="rId1"/>
  <headerFooter differentOddEven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7"/>
  <sheetViews>
    <sheetView view="pageBreakPreview" zoomScaleNormal="100" zoomScaleSheetLayoutView="100" workbookViewId="0">
      <selection activeCell="C21" sqref="C21"/>
    </sheetView>
  </sheetViews>
  <sheetFormatPr defaultColWidth="9.140625" defaultRowHeight="15"/>
  <cols>
    <col min="1" max="1" width="22.7109375" style="223" customWidth="1"/>
    <col min="2" max="2" width="9.7109375" style="158" hidden="1" customWidth="1"/>
    <col min="3" max="8" width="9.7109375" style="223" customWidth="1"/>
    <col min="9" max="9" width="9.5703125" style="232" bestFit="1" customWidth="1"/>
    <col min="10" max="16384" width="9.140625" style="222"/>
  </cols>
  <sheetData>
    <row r="1" spans="1:12">
      <c r="A1" s="161" t="s">
        <v>522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2" ht="15" customHeight="1">
      <c r="B2" s="222"/>
      <c r="C2" s="222"/>
      <c r="D2" s="222"/>
      <c r="E2" s="222"/>
      <c r="F2" s="222"/>
      <c r="G2" s="222"/>
      <c r="H2" s="222"/>
      <c r="I2" s="222"/>
      <c r="J2" s="224" t="s">
        <v>0</v>
      </c>
    </row>
    <row r="3" spans="1:12">
      <c r="A3" s="96" t="s">
        <v>462</v>
      </c>
      <c r="B3" s="209" t="s">
        <v>403</v>
      </c>
      <c r="C3" s="84" t="s">
        <v>407</v>
      </c>
      <c r="D3" s="84" t="s">
        <v>408</v>
      </c>
      <c r="E3" s="84" t="s">
        <v>409</v>
      </c>
      <c r="F3" s="84" t="s">
        <v>412</v>
      </c>
      <c r="G3" s="84" t="s">
        <v>413</v>
      </c>
      <c r="H3" s="84" t="s">
        <v>414</v>
      </c>
      <c r="I3" s="154" t="s">
        <v>415</v>
      </c>
      <c r="J3" s="154" t="s">
        <v>416</v>
      </c>
    </row>
    <row r="4" spans="1:12">
      <c r="A4" s="121">
        <v>1</v>
      </c>
      <c r="B4" s="191">
        <v>2</v>
      </c>
      <c r="C4" s="121">
        <v>2</v>
      </c>
      <c r="D4" s="121">
        <v>3</v>
      </c>
      <c r="E4" s="121">
        <v>4</v>
      </c>
      <c r="F4" s="121">
        <v>5</v>
      </c>
      <c r="G4" s="121">
        <v>6</v>
      </c>
      <c r="H4" s="121">
        <v>7</v>
      </c>
      <c r="I4" s="121">
        <v>8</v>
      </c>
      <c r="J4" s="121">
        <v>9</v>
      </c>
    </row>
    <row r="5" spans="1:12" s="225" customFormat="1">
      <c r="A5" s="284" t="s">
        <v>12</v>
      </c>
      <c r="B5" s="284"/>
      <c r="C5" s="284"/>
      <c r="D5" s="284"/>
      <c r="E5" s="284"/>
      <c r="F5" s="284"/>
      <c r="G5" s="284"/>
      <c r="H5" s="284"/>
      <c r="I5" s="284"/>
      <c r="J5" s="284"/>
      <c r="L5" s="222"/>
    </row>
    <row r="6" spans="1:12">
      <c r="A6" s="226" t="s">
        <v>18</v>
      </c>
      <c r="B6" s="195">
        <v>3244.3490000000002</v>
      </c>
      <c r="C6" s="227">
        <v>3652.105</v>
      </c>
      <c r="D6" s="227">
        <v>3826.3209999999999</v>
      </c>
      <c r="E6" s="227">
        <v>3779.386</v>
      </c>
      <c r="F6" s="227">
        <v>3208.127</v>
      </c>
      <c r="G6" s="227">
        <v>3391.402</v>
      </c>
      <c r="H6" s="227">
        <v>3592.8850000000002</v>
      </c>
      <c r="I6" s="227">
        <v>3594.7089999999998</v>
      </c>
      <c r="J6" s="227">
        <v>4008.078</v>
      </c>
    </row>
    <row r="7" spans="1:12">
      <c r="A7" s="226" t="s">
        <v>19</v>
      </c>
      <c r="B7" s="195">
        <v>2935.4810000000002</v>
      </c>
      <c r="C7" s="227">
        <v>3003.9810000000002</v>
      </c>
      <c r="D7" s="227">
        <v>2961.4540000000002</v>
      </c>
      <c r="E7" s="227">
        <v>3258.788</v>
      </c>
      <c r="F7" s="227">
        <v>2936.761</v>
      </c>
      <c r="G7" s="227">
        <v>3323.0039999999999</v>
      </c>
      <c r="H7" s="227">
        <v>3282.1129999999998</v>
      </c>
      <c r="I7" s="227">
        <v>3374.085</v>
      </c>
      <c r="J7" s="227">
        <v>3516.0590000000002</v>
      </c>
    </row>
    <row r="8" spans="1:12">
      <c r="A8" s="226" t="s">
        <v>20</v>
      </c>
      <c r="B8" s="195">
        <v>1795.643</v>
      </c>
      <c r="C8" s="227">
        <v>1895.731</v>
      </c>
      <c r="D8" s="227">
        <v>2064.6779999999999</v>
      </c>
      <c r="E8" s="227">
        <v>2246.2939999999999</v>
      </c>
      <c r="F8" s="227">
        <v>2170.5250000000001</v>
      </c>
      <c r="G8" s="227">
        <v>2495.1880000000001</v>
      </c>
      <c r="H8" s="227">
        <v>2663.2260000000001</v>
      </c>
      <c r="I8" s="227">
        <v>2634.779</v>
      </c>
      <c r="J8" s="227">
        <v>2726.8029999999999</v>
      </c>
    </row>
    <row r="9" spans="1:12">
      <c r="A9" s="238" t="s">
        <v>21</v>
      </c>
      <c r="B9" s="194">
        <v>7975.473</v>
      </c>
      <c r="C9" s="109">
        <v>8551.8170000000009</v>
      </c>
      <c r="D9" s="109">
        <v>8852.4529999999995</v>
      </c>
      <c r="E9" s="109">
        <v>9284.4680000000008</v>
      </c>
      <c r="F9" s="109">
        <v>8315.4130000000005</v>
      </c>
      <c r="G9" s="109">
        <v>9209.594000000001</v>
      </c>
      <c r="H9" s="120">
        <v>9538.2240000000002</v>
      </c>
      <c r="I9" s="120">
        <v>9603.5730000000003</v>
      </c>
      <c r="J9" s="120">
        <v>10250.94</v>
      </c>
    </row>
    <row r="10" spans="1:12" s="223" customFormat="1">
      <c r="A10" s="284" t="s">
        <v>14</v>
      </c>
      <c r="B10" s="284"/>
      <c r="C10" s="284"/>
      <c r="D10" s="284"/>
      <c r="E10" s="284"/>
      <c r="F10" s="284"/>
      <c r="G10" s="284"/>
      <c r="H10" s="284"/>
      <c r="I10" s="284"/>
      <c r="J10" s="284"/>
    </row>
    <row r="11" spans="1:12">
      <c r="A11" s="226" t="s">
        <v>23</v>
      </c>
      <c r="B11" s="195">
        <v>54.384999999999998</v>
      </c>
      <c r="C11" s="227">
        <v>57.066000000000003</v>
      </c>
      <c r="D11" s="227">
        <v>67.629000000000005</v>
      </c>
      <c r="E11" s="227">
        <v>44.05</v>
      </c>
      <c r="F11" s="227">
        <v>62.875999999999998</v>
      </c>
      <c r="G11" s="227">
        <v>82.272000000000006</v>
      </c>
      <c r="H11" s="112">
        <v>59.570999999999998</v>
      </c>
      <c r="I11" s="228">
        <v>58.131999999999998</v>
      </c>
      <c r="J11" s="228">
        <v>77.198999999999998</v>
      </c>
    </row>
    <row r="12" spans="1:12">
      <c r="A12" s="226" t="s">
        <v>24</v>
      </c>
      <c r="B12" s="195">
        <v>140.22</v>
      </c>
      <c r="C12" s="227">
        <v>142.48400000000001</v>
      </c>
      <c r="D12" s="227">
        <v>128.166</v>
      </c>
      <c r="E12" s="227">
        <v>112.18600000000001</v>
      </c>
      <c r="F12" s="227">
        <v>119.315</v>
      </c>
      <c r="G12" s="227">
        <v>119.839</v>
      </c>
      <c r="H12" s="112">
        <v>104.83499999999999</v>
      </c>
      <c r="I12" s="228">
        <v>104.902</v>
      </c>
      <c r="J12" s="228">
        <v>107.61499999999999</v>
      </c>
    </row>
    <row r="13" spans="1:12">
      <c r="A13" s="226" t="s">
        <v>25</v>
      </c>
      <c r="B13" s="195">
        <v>331.84100000000001</v>
      </c>
      <c r="C13" s="227">
        <v>594.29300000000001</v>
      </c>
      <c r="D13" s="227">
        <v>702.08900000000006</v>
      </c>
      <c r="E13" s="227">
        <v>553.62</v>
      </c>
      <c r="F13" s="227">
        <v>436.52499999999998</v>
      </c>
      <c r="G13" s="227">
        <v>408.88200000000001</v>
      </c>
      <c r="H13" s="112">
        <v>349.23899999999998</v>
      </c>
      <c r="I13" s="228">
        <v>321.93599999999998</v>
      </c>
      <c r="J13" s="228">
        <v>301.36200000000002</v>
      </c>
    </row>
    <row r="14" spans="1:12">
      <c r="A14" s="226" t="s">
        <v>26</v>
      </c>
      <c r="B14" s="195">
        <v>-1.546</v>
      </c>
      <c r="C14" s="227">
        <v>-1.5649999999999999</v>
      </c>
      <c r="D14" s="227">
        <v>-2.1930000000000001</v>
      </c>
      <c r="E14" s="227">
        <v>13.055</v>
      </c>
      <c r="F14" s="227">
        <v>15.393000000000001</v>
      </c>
      <c r="G14" s="227">
        <v>15.696999999999999</v>
      </c>
      <c r="H14" s="112">
        <v>11.545999999999999</v>
      </c>
      <c r="I14" s="228">
        <v>14.093</v>
      </c>
      <c r="J14" s="228">
        <v>14.651</v>
      </c>
    </row>
    <row r="15" spans="1:12">
      <c r="A15" s="226" t="s">
        <v>89</v>
      </c>
      <c r="B15" s="195">
        <v>7.3289999999999997</v>
      </c>
      <c r="C15" s="227">
        <v>7.7469999999999999</v>
      </c>
      <c r="D15" s="227">
        <v>13.43</v>
      </c>
      <c r="E15" s="227">
        <v>24.081</v>
      </c>
      <c r="F15" s="227">
        <v>29.501000000000001</v>
      </c>
      <c r="G15" s="227">
        <v>37.774999999999999</v>
      </c>
      <c r="H15" s="112">
        <v>45.024000000000001</v>
      </c>
      <c r="I15" s="228">
        <v>41.814999999999998</v>
      </c>
      <c r="J15" s="228">
        <v>41.62</v>
      </c>
    </row>
    <row r="16" spans="1:12">
      <c r="A16" s="226" t="s">
        <v>27</v>
      </c>
      <c r="B16" s="195">
        <v>64.177000000000007</v>
      </c>
      <c r="C16" s="227">
        <v>61.957999999999998</v>
      </c>
      <c r="D16" s="227">
        <v>64.260000000000005</v>
      </c>
      <c r="E16" s="227">
        <v>59.667999999999999</v>
      </c>
      <c r="F16" s="227">
        <v>58.128</v>
      </c>
      <c r="G16" s="227">
        <v>66.040000000000006</v>
      </c>
      <c r="H16" s="112">
        <v>60.384</v>
      </c>
      <c r="I16" s="228">
        <v>66.77</v>
      </c>
      <c r="J16" s="228">
        <v>64.989999999999995</v>
      </c>
    </row>
    <row r="17" spans="1:10">
      <c r="A17" s="226" t="s">
        <v>28</v>
      </c>
      <c r="B17" s="195">
        <v>0.317</v>
      </c>
      <c r="C17" s="227">
        <v>0.42599999999999999</v>
      </c>
      <c r="D17" s="227">
        <v>0.44800000000000001</v>
      </c>
      <c r="E17" s="227">
        <v>0.39800000000000002</v>
      </c>
      <c r="F17" s="227">
        <v>0.48799999999999999</v>
      </c>
      <c r="G17" s="227">
        <v>0.52</v>
      </c>
      <c r="H17" s="112">
        <v>0.498</v>
      </c>
      <c r="I17" s="228">
        <v>0.60299999999999998</v>
      </c>
      <c r="J17" s="228">
        <v>0.43</v>
      </c>
    </row>
    <row r="18" spans="1:10">
      <c r="A18" s="226" t="s">
        <v>29</v>
      </c>
      <c r="B18" s="195">
        <v>205.66399999999999</v>
      </c>
      <c r="C18" s="227">
        <v>225.37799999999999</v>
      </c>
      <c r="D18" s="227">
        <v>240.45099999999999</v>
      </c>
      <c r="E18" s="227">
        <v>174.75800000000001</v>
      </c>
      <c r="F18" s="227">
        <v>159.18199999999999</v>
      </c>
      <c r="G18" s="227">
        <v>171.28</v>
      </c>
      <c r="H18" s="112">
        <v>173.90899999999999</v>
      </c>
      <c r="I18" s="228">
        <v>196.084</v>
      </c>
      <c r="J18" s="228">
        <v>189.81</v>
      </c>
    </row>
    <row r="19" spans="1:10">
      <c r="A19" s="226" t="s">
        <v>410</v>
      </c>
      <c r="B19" s="195">
        <v>0</v>
      </c>
      <c r="C19" s="227">
        <v>0</v>
      </c>
      <c r="D19" s="227">
        <v>0</v>
      </c>
      <c r="E19" s="227">
        <v>0.56399999999999995</v>
      </c>
      <c r="F19" s="227">
        <v>0.54200000000000004</v>
      </c>
      <c r="G19" s="227">
        <v>0.57899999999999996</v>
      </c>
      <c r="H19" s="112">
        <v>0.50700000000000001</v>
      </c>
      <c r="I19" s="228">
        <v>0.52600000000000002</v>
      </c>
      <c r="J19" s="228">
        <v>0.53300000000000003</v>
      </c>
    </row>
    <row r="20" spans="1:10">
      <c r="A20" s="226" t="s">
        <v>30</v>
      </c>
      <c r="B20" s="195">
        <v>882.97</v>
      </c>
      <c r="C20" s="227">
        <v>1026.4760000000001</v>
      </c>
      <c r="D20" s="227">
        <v>1252.317</v>
      </c>
      <c r="E20" s="227">
        <v>1416.876</v>
      </c>
      <c r="F20" s="227">
        <v>1088.876</v>
      </c>
      <c r="G20" s="227">
        <v>1221.221</v>
      </c>
      <c r="H20" s="112">
        <v>1267.2539999999999</v>
      </c>
      <c r="I20" s="228">
        <v>857.24900000000002</v>
      </c>
      <c r="J20" s="228">
        <v>827.20600000000002</v>
      </c>
    </row>
    <row r="21" spans="1:10">
      <c r="A21" s="238" t="s">
        <v>21</v>
      </c>
      <c r="B21" s="194">
        <v>1685.357</v>
      </c>
      <c r="C21" s="109">
        <v>2114.2629999999999</v>
      </c>
      <c r="D21" s="109">
        <v>2466.5969999999998</v>
      </c>
      <c r="E21" s="109">
        <v>2399.2559999999999</v>
      </c>
      <c r="F21" s="109">
        <v>1970.826</v>
      </c>
      <c r="G21" s="109">
        <v>2124.1049999999996</v>
      </c>
      <c r="H21" s="109">
        <v>2072.7669999999998</v>
      </c>
      <c r="I21" s="109">
        <v>1662.1099999999997</v>
      </c>
      <c r="J21" s="109">
        <v>1625.4159999999999</v>
      </c>
    </row>
    <row r="22" spans="1:10" s="223" customFormat="1">
      <c r="A22" s="284" t="s">
        <v>406</v>
      </c>
      <c r="B22" s="284"/>
      <c r="C22" s="284"/>
      <c r="D22" s="284"/>
      <c r="E22" s="284"/>
      <c r="F22" s="284"/>
      <c r="G22" s="284"/>
      <c r="H22" s="284"/>
      <c r="I22" s="284"/>
      <c r="J22" s="284"/>
    </row>
    <row r="23" spans="1:10">
      <c r="A23" s="226" t="s">
        <v>32</v>
      </c>
      <c r="B23" s="195">
        <v>993.40599999999995</v>
      </c>
      <c r="C23" s="227">
        <v>1029.3620000000001</v>
      </c>
      <c r="D23" s="227">
        <v>1073.278</v>
      </c>
      <c r="E23" s="227">
        <v>1081.6020000000001</v>
      </c>
      <c r="F23" s="227">
        <v>1048.403</v>
      </c>
      <c r="G23" s="227">
        <v>1199.1859999999999</v>
      </c>
      <c r="H23" s="112">
        <v>1254.989</v>
      </c>
      <c r="I23" s="228">
        <v>1258.837</v>
      </c>
      <c r="J23" s="228">
        <v>1305.3009999999999</v>
      </c>
    </row>
    <row r="24" spans="1:10">
      <c r="A24" s="226" t="s">
        <v>33</v>
      </c>
      <c r="B24" s="195">
        <v>76.649000000000001</v>
      </c>
      <c r="C24" s="227">
        <v>81.83</v>
      </c>
      <c r="D24" s="227">
        <v>89.302000000000007</v>
      </c>
      <c r="E24" s="227">
        <v>74.149000000000001</v>
      </c>
      <c r="F24" s="227">
        <v>69.935000000000002</v>
      </c>
      <c r="G24" s="227">
        <v>78.620999999999995</v>
      </c>
      <c r="H24" s="112">
        <v>75.881</v>
      </c>
      <c r="I24" s="228">
        <v>43.805</v>
      </c>
      <c r="J24" s="228">
        <v>40.697000000000003</v>
      </c>
    </row>
    <row r="25" spans="1:10">
      <c r="A25" s="226" t="s">
        <v>34</v>
      </c>
      <c r="B25" s="195">
        <v>159.45500000000001</v>
      </c>
      <c r="C25" s="227">
        <v>174.68899999999999</v>
      </c>
      <c r="D25" s="227">
        <v>146.59899999999999</v>
      </c>
      <c r="E25" s="227">
        <v>97.665999999999997</v>
      </c>
      <c r="F25" s="227">
        <v>92.929000000000002</v>
      </c>
      <c r="G25" s="227">
        <v>133.167</v>
      </c>
      <c r="H25" s="112">
        <v>130.928</v>
      </c>
      <c r="I25" s="228">
        <v>131.27699999999999</v>
      </c>
      <c r="J25" s="228">
        <v>145.22499999999999</v>
      </c>
    </row>
    <row r="26" spans="1:10">
      <c r="A26" s="226" t="s">
        <v>35</v>
      </c>
      <c r="B26" s="195">
        <v>321.74299999999999</v>
      </c>
      <c r="C26" s="227">
        <v>337.27</v>
      </c>
      <c r="D26" s="227">
        <v>292.47800000000001</v>
      </c>
      <c r="E26" s="227">
        <v>179.58199999999999</v>
      </c>
      <c r="F26" s="227">
        <v>179.16499999999999</v>
      </c>
      <c r="G26" s="227">
        <v>220.70599999999999</v>
      </c>
      <c r="H26" s="112">
        <v>256.76400000000001</v>
      </c>
      <c r="I26" s="228">
        <v>261.12</v>
      </c>
      <c r="J26" s="228">
        <v>277.72000000000003</v>
      </c>
    </row>
    <row r="27" spans="1:10">
      <c r="A27" s="226" t="s">
        <v>36</v>
      </c>
      <c r="B27" s="195">
        <v>1801.7919999999999</v>
      </c>
      <c r="C27" s="227">
        <v>2034.316</v>
      </c>
      <c r="D27" s="227">
        <v>2247.6979999999999</v>
      </c>
      <c r="E27" s="227">
        <v>2449.3789999999999</v>
      </c>
      <c r="F27" s="227">
        <v>2445.5189999999998</v>
      </c>
      <c r="G27" s="227">
        <v>2546.9810000000002</v>
      </c>
      <c r="H27" s="112">
        <v>2843.6959999999999</v>
      </c>
      <c r="I27" s="228">
        <v>3200.2339999999999</v>
      </c>
      <c r="J27" s="228">
        <v>3177.8249999999998</v>
      </c>
    </row>
    <row r="28" spans="1:10">
      <c r="A28" s="226" t="s">
        <v>37</v>
      </c>
      <c r="B28" s="195">
        <v>235.86500000000001</v>
      </c>
      <c r="C28" s="227">
        <v>237.66399999999999</v>
      </c>
      <c r="D28" s="227">
        <v>214.148</v>
      </c>
      <c r="E28" s="227">
        <v>246.26499999999999</v>
      </c>
      <c r="F28" s="227">
        <v>229.42500000000001</v>
      </c>
      <c r="G28" s="227">
        <v>276.59300000000002</v>
      </c>
      <c r="H28" s="112">
        <v>284.84800000000001</v>
      </c>
      <c r="I28" s="228">
        <v>286.65100000000001</v>
      </c>
      <c r="J28" s="228">
        <v>328.77699999999999</v>
      </c>
    </row>
    <row r="29" spans="1:10">
      <c r="A29" s="226" t="s">
        <v>38</v>
      </c>
      <c r="B29" s="195">
        <v>83.799000000000007</v>
      </c>
      <c r="C29" s="227">
        <v>86.73</v>
      </c>
      <c r="D29" s="227">
        <v>86.905000000000001</v>
      </c>
      <c r="E29" s="227">
        <v>76.537999999999997</v>
      </c>
      <c r="F29" s="227">
        <v>85.86</v>
      </c>
      <c r="G29" s="227">
        <v>90.543000000000006</v>
      </c>
      <c r="H29" s="112">
        <v>68.201999999999998</v>
      </c>
      <c r="I29" s="228">
        <v>82.331999999999994</v>
      </c>
      <c r="J29" s="228">
        <v>106.871</v>
      </c>
    </row>
    <row r="30" spans="1:10">
      <c r="A30" s="226" t="s">
        <v>90</v>
      </c>
      <c r="B30" s="195">
        <v>80.010999999999996</v>
      </c>
      <c r="C30" s="227">
        <v>81.869</v>
      </c>
      <c r="D30" s="227">
        <v>92.96</v>
      </c>
      <c r="E30" s="227">
        <v>88.546999999999997</v>
      </c>
      <c r="F30" s="227">
        <v>92.67</v>
      </c>
      <c r="G30" s="227">
        <v>94.356999999999999</v>
      </c>
      <c r="H30" s="112">
        <v>128.29499999999999</v>
      </c>
      <c r="I30" s="228">
        <v>110.919</v>
      </c>
      <c r="J30" s="228">
        <v>134.309</v>
      </c>
    </row>
    <row r="31" spans="1:10">
      <c r="A31" s="226" t="s">
        <v>39</v>
      </c>
      <c r="B31" s="195">
        <v>54.11</v>
      </c>
      <c r="C31" s="227">
        <v>55.706000000000003</v>
      </c>
      <c r="D31" s="227">
        <v>74.39</v>
      </c>
      <c r="E31" s="227">
        <v>71.799000000000007</v>
      </c>
      <c r="F31" s="227">
        <v>64.864999999999995</v>
      </c>
      <c r="G31" s="227">
        <v>80.680999999999997</v>
      </c>
      <c r="H31" s="112">
        <v>89.186000000000007</v>
      </c>
      <c r="I31" s="228">
        <v>93.222999999999999</v>
      </c>
      <c r="J31" s="228">
        <v>106.367</v>
      </c>
    </row>
    <row r="32" spans="1:10">
      <c r="A32" s="226" t="s">
        <v>40</v>
      </c>
      <c r="B32" s="195">
        <v>31.35</v>
      </c>
      <c r="C32" s="227">
        <v>29.95</v>
      </c>
      <c r="D32" s="227">
        <v>31.11</v>
      </c>
      <c r="E32" s="227">
        <v>33.936999999999998</v>
      </c>
      <c r="F32" s="227">
        <v>23.928999999999998</v>
      </c>
      <c r="G32" s="227">
        <v>30.053999999999998</v>
      </c>
      <c r="H32" s="112">
        <v>30.655999999999999</v>
      </c>
      <c r="I32" s="228">
        <v>36.180999999999997</v>
      </c>
      <c r="J32" s="228">
        <v>31.202000000000002</v>
      </c>
    </row>
    <row r="33" spans="1:10">
      <c r="A33" s="226" t="s">
        <v>41</v>
      </c>
      <c r="B33" s="195">
        <v>85.936000000000007</v>
      </c>
      <c r="C33" s="227">
        <v>107.13500000000001</v>
      </c>
      <c r="D33" s="227">
        <v>126.169</v>
      </c>
      <c r="E33" s="227">
        <v>106.315</v>
      </c>
      <c r="F33" s="227">
        <v>106.23099999999999</v>
      </c>
      <c r="G33" s="227">
        <v>131.66</v>
      </c>
      <c r="H33" s="112">
        <v>123.54600000000001</v>
      </c>
      <c r="I33" s="228">
        <v>179.05099999999999</v>
      </c>
      <c r="J33" s="228">
        <v>238.53100000000001</v>
      </c>
    </row>
    <row r="34" spans="1:10">
      <c r="A34" s="226" t="s">
        <v>42</v>
      </c>
      <c r="B34" s="195">
        <v>221.678</v>
      </c>
      <c r="C34" s="227">
        <v>222.851</v>
      </c>
      <c r="D34" s="227">
        <v>286.86900000000003</v>
      </c>
      <c r="E34" s="227">
        <v>299.26400000000001</v>
      </c>
      <c r="F34" s="227">
        <v>329.35300000000001</v>
      </c>
      <c r="G34" s="227">
        <v>342.60300000000001</v>
      </c>
      <c r="H34" s="112">
        <v>412.89800000000002</v>
      </c>
      <c r="I34" s="228">
        <v>386.79199999999997</v>
      </c>
      <c r="J34" s="228">
        <v>403.82799999999997</v>
      </c>
    </row>
    <row r="35" spans="1:10">
      <c r="A35" s="226" t="s">
        <v>43</v>
      </c>
      <c r="B35" s="195">
        <v>-6.51</v>
      </c>
      <c r="C35" s="227">
        <v>-3.387</v>
      </c>
      <c r="D35" s="227">
        <v>-2.0409999999999999</v>
      </c>
      <c r="E35" s="227">
        <v>-0.26200000000000001</v>
      </c>
      <c r="F35" s="227">
        <v>-3.4369999999999998</v>
      </c>
      <c r="G35" s="227">
        <v>-2.1000000000000001E-2</v>
      </c>
      <c r="H35" s="113">
        <v>-4.6769999999999996</v>
      </c>
      <c r="I35" s="228">
        <v>-1.1000000000000001</v>
      </c>
      <c r="J35" s="228">
        <v>-1.3109999999999999</v>
      </c>
    </row>
    <row r="36" spans="1:10">
      <c r="A36" s="226" t="s">
        <v>44</v>
      </c>
      <c r="B36" s="195">
        <v>22.416</v>
      </c>
      <c r="C36" s="227">
        <v>24.902000000000001</v>
      </c>
      <c r="D36" s="227">
        <v>23.696000000000002</v>
      </c>
      <c r="E36" s="227">
        <v>19.835999999999999</v>
      </c>
      <c r="F36" s="227">
        <v>23.268999999999998</v>
      </c>
      <c r="G36" s="227">
        <v>26.686</v>
      </c>
      <c r="H36" s="112">
        <v>27.076000000000001</v>
      </c>
      <c r="I36" s="228">
        <v>25.431000000000001</v>
      </c>
      <c r="J36" s="228">
        <v>29.623999999999999</v>
      </c>
    </row>
    <row r="37" spans="1:10">
      <c r="A37" s="226" t="s">
        <v>45</v>
      </c>
      <c r="B37" s="195">
        <v>39.262999999999998</v>
      </c>
      <c r="C37" s="227">
        <v>37.777999999999999</v>
      </c>
      <c r="D37" s="227">
        <v>36.073</v>
      </c>
      <c r="E37" s="227">
        <v>31.902999999999999</v>
      </c>
      <c r="F37" s="227">
        <v>38.884999999999998</v>
      </c>
      <c r="G37" s="227">
        <v>43.71</v>
      </c>
      <c r="H37" s="112">
        <v>46.192999999999998</v>
      </c>
      <c r="I37" s="228">
        <v>42.636000000000003</v>
      </c>
      <c r="J37" s="228">
        <v>51.506999999999998</v>
      </c>
    </row>
    <row r="38" spans="1:10">
      <c r="A38" s="226" t="s">
        <v>46</v>
      </c>
      <c r="B38" s="195">
        <v>37.250999999999998</v>
      </c>
      <c r="C38" s="227">
        <v>51.709000000000003</v>
      </c>
      <c r="D38" s="227">
        <v>53.688000000000002</v>
      </c>
      <c r="E38" s="227">
        <v>35.1</v>
      </c>
      <c r="F38" s="227">
        <v>50.476999999999997</v>
      </c>
      <c r="G38" s="227">
        <v>51.203000000000003</v>
      </c>
      <c r="H38" s="112">
        <v>57.354999999999997</v>
      </c>
      <c r="I38" s="228">
        <v>48.381999999999998</v>
      </c>
      <c r="J38" s="228">
        <v>55.624000000000002</v>
      </c>
    </row>
    <row r="39" spans="1:10">
      <c r="A39" s="226" t="s">
        <v>47</v>
      </c>
      <c r="B39" s="195">
        <v>60.545000000000002</v>
      </c>
      <c r="C39" s="227">
        <v>65.813999999999993</v>
      </c>
      <c r="D39" s="227">
        <v>60.835999999999999</v>
      </c>
      <c r="E39" s="227">
        <v>76.075999999999993</v>
      </c>
      <c r="F39" s="227">
        <v>55.02</v>
      </c>
      <c r="G39" s="227">
        <v>71.668999999999997</v>
      </c>
      <c r="H39" s="112">
        <v>77.686999999999998</v>
      </c>
      <c r="I39" s="228">
        <v>64.063999999999993</v>
      </c>
      <c r="J39" s="228">
        <v>83.983000000000004</v>
      </c>
    </row>
    <row r="40" spans="1:10">
      <c r="A40" s="226" t="s">
        <v>48</v>
      </c>
      <c r="B40" s="195">
        <v>23.077999999999999</v>
      </c>
      <c r="C40" s="227">
        <v>24.495000000000001</v>
      </c>
      <c r="D40" s="227">
        <v>30.207999999999998</v>
      </c>
      <c r="E40" s="227">
        <v>30.398</v>
      </c>
      <c r="F40" s="227">
        <v>33.012999999999998</v>
      </c>
      <c r="G40" s="227">
        <v>36.5</v>
      </c>
      <c r="H40" s="112">
        <v>32.941000000000003</v>
      </c>
      <c r="I40" s="228">
        <v>41.938000000000002</v>
      </c>
      <c r="J40" s="228">
        <v>43.692</v>
      </c>
    </row>
    <row r="41" spans="1:10">
      <c r="A41" s="226" t="s">
        <v>49</v>
      </c>
      <c r="B41" s="195">
        <v>279.238</v>
      </c>
      <c r="C41" s="227">
        <v>305.983</v>
      </c>
      <c r="D41" s="227">
        <v>324.798</v>
      </c>
      <c r="E41" s="227">
        <v>367.16500000000002</v>
      </c>
      <c r="F41" s="227">
        <v>344.54300000000001</v>
      </c>
      <c r="G41" s="227">
        <v>330.28199999999998</v>
      </c>
      <c r="H41" s="228">
        <v>345.52600000000001</v>
      </c>
      <c r="I41" s="228">
        <v>367.255</v>
      </c>
      <c r="J41" s="228">
        <v>380.28800000000001</v>
      </c>
    </row>
    <row r="42" spans="1:10">
      <c r="A42" s="226" t="s">
        <v>50</v>
      </c>
      <c r="B42" s="195">
        <v>4.0460000000000003</v>
      </c>
      <c r="C42" s="227">
        <v>2.306</v>
      </c>
      <c r="D42" s="227">
        <v>-5.7779999999999996</v>
      </c>
      <c r="E42" s="227">
        <v>-6.5880000000000001</v>
      </c>
      <c r="F42" s="227">
        <v>-7.9770000000000003</v>
      </c>
      <c r="G42" s="227">
        <v>-5.44</v>
      </c>
      <c r="H42" s="228">
        <v>-2.1080000000000001</v>
      </c>
      <c r="I42" s="228">
        <v>6.0229999999999997</v>
      </c>
      <c r="J42" s="228">
        <v>7.9379999999999997</v>
      </c>
    </row>
    <row r="43" spans="1:10">
      <c r="A43" s="229" t="s">
        <v>51</v>
      </c>
      <c r="B43" s="210">
        <v>13.298999999999999</v>
      </c>
      <c r="C43" s="230">
        <v>12.007</v>
      </c>
      <c r="D43" s="230">
        <v>12.670999999999999</v>
      </c>
      <c r="E43" s="230">
        <v>18.754999999999999</v>
      </c>
      <c r="F43" s="230">
        <v>23.99</v>
      </c>
      <c r="G43" s="230">
        <v>23.094999999999999</v>
      </c>
      <c r="H43" s="231">
        <v>28.733000000000001</v>
      </c>
      <c r="I43" s="231">
        <v>34.555999999999997</v>
      </c>
      <c r="J43" s="231">
        <v>22.896000000000001</v>
      </c>
    </row>
    <row r="44" spans="1:10">
      <c r="A44" s="238" t="s">
        <v>21</v>
      </c>
      <c r="B44" s="194">
        <v>4618.420000000001</v>
      </c>
      <c r="C44" s="109">
        <v>5000.9790000000003</v>
      </c>
      <c r="D44" s="109">
        <v>5296.0569999999989</v>
      </c>
      <c r="E44" s="109">
        <v>5377.4260000000004</v>
      </c>
      <c r="F44" s="109">
        <v>5326.067</v>
      </c>
      <c r="G44" s="109">
        <v>5802.8360000000002</v>
      </c>
      <c r="H44" s="120">
        <v>6308.6149999999998</v>
      </c>
      <c r="I44" s="120">
        <v>6699.607</v>
      </c>
      <c r="J44" s="120">
        <v>6970.8939999999993</v>
      </c>
    </row>
    <row r="45" spans="1:10" ht="30.75" customHeight="1">
      <c r="A45" s="249" t="s">
        <v>468</v>
      </c>
      <c r="B45" s="249"/>
      <c r="C45" s="249"/>
      <c r="D45" s="249"/>
      <c r="E45" s="249"/>
      <c r="F45" s="249"/>
      <c r="G45" s="249"/>
      <c r="H45" s="249"/>
      <c r="I45" s="249"/>
    </row>
    <row r="46" spans="1:10">
      <c r="A46" s="249" t="s">
        <v>469</v>
      </c>
      <c r="B46" s="249"/>
      <c r="C46" s="249"/>
      <c r="D46" s="249"/>
      <c r="E46" s="249"/>
      <c r="F46" s="249"/>
      <c r="G46" s="249"/>
      <c r="H46" s="249"/>
      <c r="I46" s="249"/>
    </row>
    <row r="47" spans="1:10" ht="15" customHeight="1">
      <c r="A47" s="249" t="s">
        <v>470</v>
      </c>
      <c r="B47" s="249"/>
      <c r="C47" s="249"/>
      <c r="D47" s="249"/>
      <c r="E47" s="249"/>
      <c r="F47" s="249"/>
      <c r="G47" s="249"/>
      <c r="H47" s="249"/>
      <c r="I47" s="249"/>
    </row>
  </sheetData>
  <mergeCells count="6">
    <mergeCell ref="A46:I46"/>
    <mergeCell ref="A47:I47"/>
    <mergeCell ref="A45:I45"/>
    <mergeCell ref="A5:J5"/>
    <mergeCell ref="A10:J10"/>
    <mergeCell ref="A22:J22"/>
  </mergeCells>
  <printOptions horizontalCentered="1"/>
  <pageMargins left="0.74803149606299213" right="0.74803149606299213" top="0.74803149606299213" bottom="0.74803149606299213" header="0.31496062992125984" footer="0.31496062992125984"/>
  <pageSetup scale="89" firstPageNumber="75" fitToHeight="0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48"/>
  <sheetViews>
    <sheetView tabSelected="1" view="pageBreakPreview" zoomScaleNormal="100" zoomScaleSheetLayoutView="100" workbookViewId="0">
      <selection activeCell="J15" sqref="J15"/>
    </sheetView>
  </sheetViews>
  <sheetFormatPr defaultColWidth="9.140625" defaultRowHeight="15.95" customHeight="1"/>
  <cols>
    <col min="1" max="1" width="9.28515625" style="100" customWidth="1"/>
    <col min="2" max="2" width="25.7109375" style="99" customWidth="1"/>
    <col min="3" max="3" width="12.7109375" style="100" hidden="1" customWidth="1"/>
    <col min="4" max="4" width="12.7109375" style="100" customWidth="1"/>
    <col min="5" max="6" width="12.7109375" style="101" customWidth="1"/>
    <col min="7" max="7" width="12.7109375" style="159" bestFit="1" customWidth="1"/>
    <col min="8" max="8" width="12.7109375" style="100" bestFit="1" customWidth="1"/>
    <col min="9" max="16384" width="9.140625" style="100"/>
  </cols>
  <sheetData>
    <row r="1" spans="1:13" ht="15">
      <c r="A1" s="183" t="s">
        <v>523</v>
      </c>
      <c r="B1" s="163"/>
      <c r="C1" s="163"/>
      <c r="D1" s="163"/>
      <c r="E1" s="163"/>
      <c r="F1" s="163"/>
      <c r="G1" s="164"/>
      <c r="H1" s="164"/>
    </row>
    <row r="2" spans="1:13" ht="15.95" customHeight="1">
      <c r="B2" s="100"/>
      <c r="E2" s="100"/>
      <c r="F2" s="100"/>
      <c r="G2" s="100"/>
      <c r="H2" s="233" t="s">
        <v>404</v>
      </c>
    </row>
    <row r="3" spans="1:13" ht="15">
      <c r="A3" s="84" t="s">
        <v>481</v>
      </c>
      <c r="B3" s="84" t="s">
        <v>482</v>
      </c>
      <c r="C3" s="114" t="s">
        <v>408</v>
      </c>
      <c r="D3" s="114" t="s">
        <v>412</v>
      </c>
      <c r="E3" s="114" t="s">
        <v>413</v>
      </c>
      <c r="F3" s="153" t="s">
        <v>414</v>
      </c>
      <c r="G3" s="153" t="s">
        <v>415</v>
      </c>
      <c r="H3" s="153" t="s">
        <v>416</v>
      </c>
    </row>
    <row r="4" spans="1:13" ht="15">
      <c r="A4" s="95">
        <v>1</v>
      </c>
      <c r="B4" s="115" t="s">
        <v>453</v>
      </c>
      <c r="C4" s="150">
        <v>1689</v>
      </c>
      <c r="D4" s="150">
        <v>1558.63</v>
      </c>
      <c r="E4" s="150">
        <v>1759.26</v>
      </c>
      <c r="F4" s="150">
        <v>2200.0119999999997</v>
      </c>
      <c r="G4" s="150">
        <v>1940.4989999999998</v>
      </c>
      <c r="H4" s="150">
        <v>1661.076</v>
      </c>
      <c r="I4" s="159"/>
      <c r="J4" s="159"/>
      <c r="K4" s="159"/>
      <c r="L4" s="159"/>
      <c r="M4" s="159"/>
    </row>
    <row r="5" spans="1:13" ht="15">
      <c r="A5" s="95">
        <v>2</v>
      </c>
      <c r="B5" s="115" t="s">
        <v>452</v>
      </c>
      <c r="C5" s="150">
        <v>850</v>
      </c>
      <c r="D5" s="150">
        <v>995</v>
      </c>
      <c r="E5" s="150">
        <v>850</v>
      </c>
      <c r="F5" s="150">
        <v>1020</v>
      </c>
      <c r="G5" s="150">
        <v>1020</v>
      </c>
      <c r="H5" s="150">
        <v>1250.0700000000002</v>
      </c>
      <c r="I5" s="159"/>
      <c r="J5" s="159"/>
      <c r="K5" s="159"/>
      <c r="L5" s="159"/>
    </row>
    <row r="6" spans="1:13" ht="15">
      <c r="A6" s="95">
        <v>3</v>
      </c>
      <c r="B6" s="115" t="s">
        <v>451</v>
      </c>
      <c r="C6" s="150">
        <v>1770</v>
      </c>
      <c r="D6" s="150">
        <v>1639</v>
      </c>
      <c r="E6" s="150">
        <v>1740</v>
      </c>
      <c r="F6" s="150">
        <v>1775</v>
      </c>
      <c r="G6" s="150">
        <v>1781</v>
      </c>
      <c r="H6" s="150">
        <v>1786</v>
      </c>
      <c r="I6" s="159"/>
      <c r="J6" s="159"/>
      <c r="K6" s="159"/>
      <c r="L6" s="159"/>
    </row>
    <row r="7" spans="1:13" ht="15">
      <c r="A7" s="95">
        <v>4</v>
      </c>
      <c r="B7" s="115" t="s">
        <v>450</v>
      </c>
      <c r="C7" s="150">
        <v>25.328000000000003</v>
      </c>
      <c r="D7" s="150">
        <v>30.223999999999997</v>
      </c>
      <c r="E7" s="150">
        <v>32.398000000000003</v>
      </c>
      <c r="F7" s="150">
        <v>34.393000000000001</v>
      </c>
      <c r="G7" s="150">
        <v>31.355000000000004</v>
      </c>
      <c r="H7" s="150">
        <v>36.302</v>
      </c>
      <c r="I7" s="159"/>
      <c r="J7" s="159"/>
      <c r="K7" s="159"/>
      <c r="L7" s="159"/>
    </row>
    <row r="8" spans="1:13" ht="15">
      <c r="A8" s="95">
        <v>5</v>
      </c>
      <c r="B8" s="115" t="s">
        <v>449</v>
      </c>
      <c r="C8" s="150">
        <v>1608</v>
      </c>
      <c r="D8" s="150">
        <v>1573</v>
      </c>
      <c r="E8" s="150">
        <v>1869</v>
      </c>
      <c r="F8" s="150">
        <v>1747</v>
      </c>
      <c r="G8" s="150">
        <v>1835</v>
      </c>
      <c r="H8" s="150">
        <v>1811</v>
      </c>
      <c r="I8" s="159"/>
      <c r="J8" s="159"/>
      <c r="K8" s="159"/>
      <c r="L8" s="159"/>
    </row>
    <row r="9" spans="1:13" ht="15">
      <c r="A9" s="95">
        <v>6</v>
      </c>
      <c r="B9" s="115" t="s">
        <v>448</v>
      </c>
      <c r="C9" s="150">
        <v>4015</v>
      </c>
      <c r="D9" s="150">
        <v>4050</v>
      </c>
      <c r="E9" s="150">
        <v>4066</v>
      </c>
      <c r="F9" s="150">
        <v>4066</v>
      </c>
      <c r="G9" s="150">
        <v>4047</v>
      </c>
      <c r="H9" s="150">
        <v>4066</v>
      </c>
      <c r="I9" s="159"/>
      <c r="J9" s="159"/>
      <c r="K9" s="159"/>
      <c r="L9" s="159"/>
    </row>
    <row r="10" spans="1:13" ht="15">
      <c r="A10" s="95">
        <v>7</v>
      </c>
      <c r="B10" s="115" t="s">
        <v>447</v>
      </c>
      <c r="C10" s="150">
        <v>322.39999999999998</v>
      </c>
      <c r="D10" s="150">
        <v>56.392000000000003</v>
      </c>
      <c r="E10" s="150">
        <v>278.99</v>
      </c>
      <c r="F10" s="150">
        <v>470.34629999999999</v>
      </c>
      <c r="G10" s="150">
        <v>277.3211</v>
      </c>
      <c r="H10" s="150">
        <v>225.654</v>
      </c>
      <c r="I10" s="159"/>
      <c r="J10" s="159"/>
      <c r="K10" s="159"/>
      <c r="L10" s="159"/>
    </row>
    <row r="11" spans="1:13" ht="15">
      <c r="A11" s="95">
        <v>8</v>
      </c>
      <c r="B11" s="115" t="s">
        <v>446</v>
      </c>
      <c r="C11" s="150">
        <v>646.4</v>
      </c>
      <c r="D11" s="150">
        <v>1161</v>
      </c>
      <c r="E11" s="150">
        <v>450</v>
      </c>
      <c r="F11" s="150">
        <v>507</v>
      </c>
      <c r="G11" s="150">
        <v>455</v>
      </c>
      <c r="H11" s="150">
        <v>1336.5149999999999</v>
      </c>
      <c r="I11" s="159"/>
      <c r="J11" s="159"/>
      <c r="K11" s="159"/>
      <c r="L11" s="159"/>
    </row>
    <row r="12" spans="1:13" ht="15">
      <c r="A12" s="95">
        <v>9</v>
      </c>
      <c r="B12" s="115" t="s">
        <v>445</v>
      </c>
      <c r="C12" s="150">
        <v>1524</v>
      </c>
      <c r="D12" s="150">
        <v>1930</v>
      </c>
      <c r="E12" s="150">
        <v>2224</v>
      </c>
      <c r="F12" s="150">
        <v>1875</v>
      </c>
      <c r="G12" s="150">
        <v>1830</v>
      </c>
      <c r="H12" s="150">
        <v>1890</v>
      </c>
      <c r="I12" s="159"/>
      <c r="J12" s="159"/>
      <c r="K12" s="159"/>
      <c r="L12" s="159"/>
    </row>
    <row r="13" spans="1:13" ht="15">
      <c r="A13" s="95">
        <v>10</v>
      </c>
      <c r="B13" s="115" t="s">
        <v>444</v>
      </c>
      <c r="C13" s="150">
        <v>994.72199999999998</v>
      </c>
      <c r="D13" s="150">
        <v>585.27300000000002</v>
      </c>
      <c r="E13" s="150">
        <v>531.721</v>
      </c>
      <c r="F13" s="150">
        <v>539.85960479999994</v>
      </c>
      <c r="G13" s="150">
        <v>643.06168845499997</v>
      </c>
      <c r="H13" s="150">
        <v>586.20640000000003</v>
      </c>
      <c r="I13" s="159"/>
      <c r="J13" s="159"/>
      <c r="K13" s="159"/>
      <c r="L13" s="159"/>
    </row>
    <row r="14" spans="1:13" ht="15">
      <c r="A14" s="95">
        <v>11</v>
      </c>
      <c r="B14" s="115" t="s">
        <v>443</v>
      </c>
      <c r="C14" s="150">
        <v>540</v>
      </c>
      <c r="D14" s="150">
        <v>691</v>
      </c>
      <c r="E14" s="150">
        <v>654</v>
      </c>
      <c r="F14" s="150">
        <v>598</v>
      </c>
      <c r="G14" s="150">
        <v>584</v>
      </c>
      <c r="H14" s="150">
        <v>699.86</v>
      </c>
      <c r="I14" s="159"/>
      <c r="J14" s="159"/>
      <c r="K14" s="159"/>
      <c r="L14" s="159"/>
    </row>
    <row r="15" spans="1:13" ht="15">
      <c r="A15" s="95">
        <v>12</v>
      </c>
      <c r="B15" s="115" t="s">
        <v>442</v>
      </c>
      <c r="C15" s="150">
        <v>11746</v>
      </c>
      <c r="D15" s="150">
        <v>13243</v>
      </c>
      <c r="E15" s="150">
        <v>13175</v>
      </c>
      <c r="F15" s="150">
        <v>6814</v>
      </c>
      <c r="G15" s="150">
        <v>8719</v>
      </c>
      <c r="H15" s="150">
        <v>8266</v>
      </c>
      <c r="I15" s="159"/>
      <c r="J15" s="159"/>
      <c r="K15" s="159"/>
      <c r="L15" s="159"/>
    </row>
    <row r="16" spans="1:13" ht="15">
      <c r="A16" s="95">
        <v>13</v>
      </c>
      <c r="B16" s="115" t="s">
        <v>475</v>
      </c>
      <c r="C16" s="150">
        <v>1609</v>
      </c>
      <c r="D16" s="150">
        <v>1158.4100000000001</v>
      </c>
      <c r="E16" s="150">
        <v>1239.93</v>
      </c>
      <c r="F16" s="150">
        <v>1347.5500000000002</v>
      </c>
      <c r="G16" s="150">
        <v>1143.8800000000001</v>
      </c>
      <c r="H16" s="150">
        <v>1143.8800000000001</v>
      </c>
      <c r="I16" s="159"/>
      <c r="J16" s="159"/>
      <c r="K16" s="159"/>
      <c r="L16" s="159"/>
    </row>
    <row r="17" spans="1:12" ht="15">
      <c r="A17" s="95">
        <v>14</v>
      </c>
      <c r="B17" s="115" t="s">
        <v>441</v>
      </c>
      <c r="C17" s="150">
        <v>5543</v>
      </c>
      <c r="D17" s="150">
        <v>5193</v>
      </c>
      <c r="E17" s="150">
        <v>5376</v>
      </c>
      <c r="F17" s="150">
        <v>5130</v>
      </c>
      <c r="G17" s="150">
        <v>5216</v>
      </c>
      <c r="H17" s="150">
        <v>5110</v>
      </c>
      <c r="I17" s="159"/>
      <c r="J17" s="159"/>
      <c r="K17" s="159"/>
      <c r="L17" s="159"/>
    </row>
    <row r="18" spans="1:12" ht="15">
      <c r="A18" s="95">
        <v>15</v>
      </c>
      <c r="B18" s="115" t="s">
        <v>440</v>
      </c>
      <c r="C18" s="150">
        <v>2290</v>
      </c>
      <c r="D18" s="150">
        <v>2330</v>
      </c>
      <c r="E18" s="150">
        <v>2104</v>
      </c>
      <c r="F18" s="150">
        <v>1865</v>
      </c>
      <c r="G18" s="150">
        <v>1898</v>
      </c>
      <c r="H18" s="150">
        <v>1939</v>
      </c>
      <c r="I18" s="159"/>
      <c r="J18" s="159"/>
      <c r="K18" s="159"/>
      <c r="L18" s="159"/>
    </row>
    <row r="19" spans="1:12" ht="15">
      <c r="A19" s="95">
        <v>16</v>
      </c>
      <c r="B19" s="115" t="s">
        <v>439</v>
      </c>
      <c r="C19" s="150">
        <v>1901</v>
      </c>
      <c r="D19" s="150">
        <v>1834</v>
      </c>
      <c r="E19" s="150">
        <v>1851</v>
      </c>
      <c r="F19" s="150">
        <v>1922</v>
      </c>
      <c r="G19" s="150">
        <v>1970</v>
      </c>
      <c r="H19" s="150">
        <v>2000</v>
      </c>
      <c r="I19" s="159"/>
      <c r="J19" s="159"/>
      <c r="K19" s="159"/>
      <c r="L19" s="159"/>
    </row>
    <row r="20" spans="1:12" ht="15">
      <c r="A20" s="95">
        <v>17</v>
      </c>
      <c r="B20" s="115" t="s">
        <v>438</v>
      </c>
      <c r="C20" s="165">
        <v>4894</v>
      </c>
      <c r="D20" s="150">
        <v>4986</v>
      </c>
      <c r="E20" s="150">
        <v>4920</v>
      </c>
      <c r="F20" s="150">
        <v>4920</v>
      </c>
      <c r="G20" s="150">
        <v>4831</v>
      </c>
      <c r="H20" s="150">
        <v>6251</v>
      </c>
      <c r="I20" s="159"/>
      <c r="J20" s="159"/>
      <c r="K20" s="159"/>
      <c r="L20" s="159"/>
    </row>
    <row r="21" spans="1:12" ht="15">
      <c r="A21" s="95">
        <v>18</v>
      </c>
      <c r="B21" s="115" t="s">
        <v>437</v>
      </c>
      <c r="C21" s="150">
        <v>11049</v>
      </c>
      <c r="D21" s="150">
        <v>11557</v>
      </c>
      <c r="E21" s="150">
        <v>11688</v>
      </c>
      <c r="F21" s="150">
        <v>11824</v>
      </c>
      <c r="G21" s="150">
        <v>13275</v>
      </c>
      <c r="H21" s="150">
        <v>13558.84</v>
      </c>
      <c r="I21" s="159"/>
      <c r="J21" s="159"/>
      <c r="K21" s="159"/>
      <c r="L21" s="159"/>
    </row>
    <row r="22" spans="1:12" ht="15">
      <c r="A22" s="95">
        <v>19</v>
      </c>
      <c r="B22" s="115" t="s">
        <v>436</v>
      </c>
      <c r="C22" s="150">
        <v>195.28100000000001</v>
      </c>
      <c r="D22" s="150">
        <v>135.47999999999999</v>
      </c>
      <c r="E22" s="150">
        <v>213.24</v>
      </c>
      <c r="F22" s="150">
        <v>199.839</v>
      </c>
      <c r="G22" s="150">
        <v>147.08199999999999</v>
      </c>
      <c r="H22" s="150">
        <v>95.468000000000004</v>
      </c>
      <c r="I22" s="159"/>
      <c r="J22" s="159"/>
      <c r="K22" s="159"/>
      <c r="L22" s="159"/>
    </row>
    <row r="23" spans="1:12" ht="15">
      <c r="A23" s="95">
        <v>20</v>
      </c>
      <c r="B23" s="115" t="s">
        <v>435</v>
      </c>
      <c r="C23" s="150">
        <v>3190.0200000000004</v>
      </c>
      <c r="D23" s="150">
        <v>3629.8</v>
      </c>
      <c r="E23" s="150">
        <v>3630.0200000000004</v>
      </c>
      <c r="F23" s="150">
        <v>3761.6399999999994</v>
      </c>
      <c r="G23" s="150">
        <v>4081.1800000000003</v>
      </c>
      <c r="H23" s="150">
        <v>4455</v>
      </c>
      <c r="I23" s="159"/>
      <c r="J23" s="159"/>
      <c r="K23" s="159"/>
      <c r="L23" s="159"/>
    </row>
    <row r="24" spans="1:12" ht="15">
      <c r="A24" s="285" t="s">
        <v>476</v>
      </c>
      <c r="B24" s="285"/>
      <c r="C24" s="179">
        <v>56402.150999999998</v>
      </c>
      <c r="D24" s="179">
        <v>58336.20900000001</v>
      </c>
      <c r="E24" s="179">
        <v>58652.558999999994</v>
      </c>
      <c r="F24" s="179">
        <v>52616.639904799995</v>
      </c>
      <c r="G24" s="179">
        <v>55725.378788454997</v>
      </c>
      <c r="H24" s="179">
        <v>58167.871399999996</v>
      </c>
      <c r="I24" s="159"/>
      <c r="J24" s="159"/>
      <c r="K24" s="159"/>
      <c r="L24" s="159"/>
    </row>
    <row r="25" spans="1:12" ht="15" customHeight="1">
      <c r="A25" s="289" t="s">
        <v>467</v>
      </c>
      <c r="B25" s="289"/>
      <c r="C25" s="289"/>
      <c r="D25" s="289"/>
      <c r="E25" s="289"/>
      <c r="F25" s="289"/>
      <c r="G25" s="289"/>
      <c r="H25" s="289"/>
      <c r="I25" s="159"/>
      <c r="J25" s="159"/>
      <c r="K25" s="159"/>
      <c r="L25" s="159"/>
    </row>
    <row r="26" spans="1:12" ht="15">
      <c r="A26" s="95">
        <v>21</v>
      </c>
      <c r="B26" s="115" t="s">
        <v>434</v>
      </c>
      <c r="C26" s="150">
        <v>4.5999999999999996</v>
      </c>
      <c r="D26" s="150">
        <v>1.9500000000000002</v>
      </c>
      <c r="E26" s="150">
        <v>1.4000000000000001</v>
      </c>
      <c r="F26" s="150">
        <v>2.5499999999999998</v>
      </c>
      <c r="G26" s="150" t="s">
        <v>401</v>
      </c>
      <c r="H26" s="150" t="s">
        <v>401</v>
      </c>
      <c r="I26" s="159"/>
      <c r="J26" s="159"/>
      <c r="K26" s="159"/>
      <c r="L26" s="159"/>
    </row>
    <row r="27" spans="1:12" ht="15">
      <c r="A27" s="95">
        <v>22</v>
      </c>
      <c r="B27" s="115" t="s">
        <v>433</v>
      </c>
      <c r="C27" s="150">
        <v>256.05</v>
      </c>
      <c r="D27" s="150">
        <v>419.5</v>
      </c>
      <c r="E27" s="150">
        <v>474.17999999999995</v>
      </c>
      <c r="F27" s="150">
        <v>543.04999999999995</v>
      </c>
      <c r="G27" s="150">
        <v>561.79999999999995</v>
      </c>
      <c r="H27" s="150">
        <v>500.25</v>
      </c>
      <c r="I27" s="159"/>
      <c r="J27" s="159"/>
      <c r="K27" s="159"/>
      <c r="L27" s="159"/>
    </row>
    <row r="28" spans="1:12" ht="15">
      <c r="A28" s="95">
        <v>23</v>
      </c>
      <c r="B28" s="115" t="s">
        <v>432</v>
      </c>
      <c r="C28" s="150" t="s">
        <v>401</v>
      </c>
      <c r="D28" s="150">
        <v>45.55</v>
      </c>
      <c r="E28" s="150" t="s">
        <v>401</v>
      </c>
      <c r="F28" s="150">
        <v>27.18</v>
      </c>
      <c r="G28" s="150">
        <v>17.190000000000001</v>
      </c>
      <c r="H28" s="150">
        <v>27.95</v>
      </c>
      <c r="I28" s="159"/>
      <c r="J28" s="159"/>
      <c r="K28" s="159"/>
      <c r="L28" s="159"/>
    </row>
    <row r="29" spans="1:12" ht="15">
      <c r="A29" s="95">
        <v>24</v>
      </c>
      <c r="B29" s="115" t="s">
        <v>431</v>
      </c>
      <c r="C29" s="150" t="s">
        <v>427</v>
      </c>
      <c r="D29" s="150" t="s">
        <v>401</v>
      </c>
      <c r="E29" s="150" t="s">
        <v>401</v>
      </c>
      <c r="F29" s="150">
        <v>13.629</v>
      </c>
      <c r="G29" s="150" t="s">
        <v>401</v>
      </c>
      <c r="H29" s="150">
        <v>0</v>
      </c>
      <c r="I29" s="159"/>
      <c r="J29" s="159"/>
      <c r="K29" s="159"/>
      <c r="L29" s="159"/>
    </row>
    <row r="30" spans="1:12" ht="15">
      <c r="A30" s="95">
        <v>25</v>
      </c>
      <c r="B30" s="115" t="s">
        <v>430</v>
      </c>
      <c r="C30" s="150">
        <v>26.01</v>
      </c>
      <c r="D30" s="150" t="s">
        <v>401</v>
      </c>
      <c r="E30" s="150">
        <v>28.639999999999997</v>
      </c>
      <c r="F30" s="150">
        <v>35.799999999999997</v>
      </c>
      <c r="G30" s="150">
        <v>49.59</v>
      </c>
      <c r="H30" s="150">
        <v>32.090000000000003</v>
      </c>
      <c r="I30" s="159"/>
      <c r="J30" s="159"/>
      <c r="K30" s="159"/>
      <c r="L30" s="159"/>
    </row>
    <row r="31" spans="1:12" ht="15">
      <c r="A31" s="95">
        <v>26</v>
      </c>
      <c r="B31" s="115" t="s">
        <v>429</v>
      </c>
      <c r="C31" s="150">
        <v>21</v>
      </c>
      <c r="D31" s="150">
        <v>36</v>
      </c>
      <c r="E31" s="150">
        <v>40.97</v>
      </c>
      <c r="F31" s="150" t="s">
        <v>401</v>
      </c>
      <c r="G31" s="150">
        <v>26.17</v>
      </c>
      <c r="H31" s="150">
        <v>22.191499999999998</v>
      </c>
      <c r="I31" s="159"/>
      <c r="J31" s="159"/>
      <c r="K31" s="159"/>
      <c r="L31" s="159"/>
    </row>
    <row r="32" spans="1:12" ht="15">
      <c r="A32" s="95">
        <v>27</v>
      </c>
      <c r="B32" s="115" t="s">
        <v>428</v>
      </c>
      <c r="C32" s="150" t="s">
        <v>427</v>
      </c>
      <c r="D32" s="150" t="s">
        <v>427</v>
      </c>
      <c r="E32" s="150" t="s">
        <v>427</v>
      </c>
      <c r="F32" s="150" t="s">
        <v>427</v>
      </c>
      <c r="G32" s="150" t="s">
        <v>427</v>
      </c>
      <c r="H32" s="150" t="s">
        <v>427</v>
      </c>
      <c r="I32" s="159"/>
      <c r="J32" s="159"/>
      <c r="K32" s="159"/>
      <c r="L32" s="159"/>
    </row>
    <row r="33" spans="1:12" ht="15">
      <c r="A33" s="95">
        <v>28</v>
      </c>
      <c r="B33" s="115" t="s">
        <v>426</v>
      </c>
      <c r="C33" s="150">
        <v>349.12400000000002</v>
      </c>
      <c r="D33" s="150" t="s">
        <v>401</v>
      </c>
      <c r="E33" s="150" t="s">
        <v>401</v>
      </c>
      <c r="F33" s="150" t="s">
        <v>401</v>
      </c>
      <c r="G33" s="150">
        <v>50.689499999999995</v>
      </c>
      <c r="H33" s="150">
        <v>81.36</v>
      </c>
      <c r="I33" s="159"/>
      <c r="J33" s="159"/>
      <c r="K33" s="159"/>
      <c r="L33" s="159"/>
    </row>
    <row r="34" spans="1:12" s="99" customFormat="1" ht="15">
      <c r="A34" s="285" t="s">
        <v>476</v>
      </c>
      <c r="B34" s="285"/>
      <c r="C34" s="179">
        <v>656.78400000000011</v>
      </c>
      <c r="D34" s="179">
        <v>503</v>
      </c>
      <c r="E34" s="179">
        <v>545.18999999999994</v>
      </c>
      <c r="F34" s="179">
        <v>622.20899999999983</v>
      </c>
      <c r="G34" s="179">
        <v>705.43949999999995</v>
      </c>
      <c r="H34" s="179">
        <v>663.84150000000011</v>
      </c>
      <c r="I34" s="159"/>
      <c r="J34" s="159"/>
      <c r="K34" s="159"/>
      <c r="L34" s="159"/>
    </row>
    <row r="35" spans="1:12" ht="15" customHeight="1">
      <c r="A35" s="290" t="s">
        <v>411</v>
      </c>
      <c r="B35" s="290"/>
      <c r="C35" s="290"/>
      <c r="D35" s="290"/>
      <c r="E35" s="290"/>
      <c r="F35" s="290"/>
      <c r="G35" s="290"/>
      <c r="H35" s="290"/>
      <c r="I35" s="159"/>
      <c r="J35" s="159"/>
      <c r="K35" s="159"/>
      <c r="L35" s="159"/>
    </row>
    <row r="36" spans="1:12" ht="15">
      <c r="A36" s="95">
        <v>29</v>
      </c>
      <c r="B36" s="115" t="s">
        <v>402</v>
      </c>
      <c r="C36" s="150" t="s">
        <v>401</v>
      </c>
      <c r="D36" s="150">
        <v>1.4173</v>
      </c>
      <c r="E36" s="150" t="s">
        <v>401</v>
      </c>
      <c r="F36" s="150" t="s">
        <v>401</v>
      </c>
      <c r="G36" s="150" t="s">
        <v>401</v>
      </c>
      <c r="H36" s="150" t="s">
        <v>401</v>
      </c>
      <c r="I36" s="159"/>
      <c r="J36" s="159"/>
      <c r="K36" s="159"/>
      <c r="L36" s="159"/>
    </row>
    <row r="37" spans="1:12" ht="15">
      <c r="A37" s="95">
        <v>30</v>
      </c>
      <c r="B37" s="115" t="s">
        <v>425</v>
      </c>
      <c r="C37" s="150" t="s">
        <v>401</v>
      </c>
      <c r="D37" s="150" t="s">
        <v>401</v>
      </c>
      <c r="E37" s="150" t="s">
        <v>401</v>
      </c>
      <c r="F37" s="150" t="s">
        <v>401</v>
      </c>
      <c r="G37" s="150" t="s">
        <v>401</v>
      </c>
      <c r="H37" s="150" t="s">
        <v>401</v>
      </c>
      <c r="I37" s="159"/>
      <c r="J37" s="159"/>
      <c r="K37" s="159"/>
      <c r="L37" s="159"/>
    </row>
    <row r="38" spans="1:12" ht="30">
      <c r="A38" s="102">
        <v>31</v>
      </c>
      <c r="B38" s="115" t="s">
        <v>477</v>
      </c>
      <c r="C38" s="150" t="s">
        <v>401</v>
      </c>
      <c r="D38" s="150" t="s">
        <v>401</v>
      </c>
      <c r="E38" s="150" t="s">
        <v>401</v>
      </c>
      <c r="F38" s="150" t="s">
        <v>401</v>
      </c>
      <c r="G38" s="150" t="s">
        <v>401</v>
      </c>
      <c r="H38" s="150" t="s">
        <v>401</v>
      </c>
      <c r="I38" s="159"/>
      <c r="J38" s="159"/>
      <c r="K38" s="159"/>
      <c r="L38" s="159"/>
    </row>
    <row r="39" spans="1:12" ht="15">
      <c r="A39" s="95">
        <v>32</v>
      </c>
      <c r="B39" s="115" t="s">
        <v>424</v>
      </c>
      <c r="C39" s="150">
        <v>110</v>
      </c>
      <c r="D39" s="150" t="s">
        <v>401</v>
      </c>
      <c r="E39" s="150" t="s">
        <v>401</v>
      </c>
      <c r="F39" s="150" t="s">
        <v>401</v>
      </c>
      <c r="G39" s="150" t="s">
        <v>401</v>
      </c>
      <c r="H39" s="150" t="s">
        <v>401</v>
      </c>
      <c r="I39" s="159"/>
      <c r="J39" s="159"/>
      <c r="K39" s="159"/>
      <c r="L39" s="159"/>
    </row>
    <row r="40" spans="1:12" ht="15">
      <c r="A40" s="95">
        <v>33</v>
      </c>
      <c r="B40" s="152" t="s">
        <v>474</v>
      </c>
      <c r="C40" s="150">
        <v>2458.6859999999997</v>
      </c>
      <c r="D40" s="150">
        <v>10085.55413</v>
      </c>
      <c r="E40" s="150">
        <v>10692.273770000002</v>
      </c>
      <c r="F40" s="150">
        <v>11267.219682999999</v>
      </c>
      <c r="G40" s="150">
        <v>11458.137686999999</v>
      </c>
      <c r="H40" s="150">
        <v>8389.51</v>
      </c>
      <c r="I40" s="159"/>
      <c r="J40" s="159"/>
      <c r="K40" s="159"/>
      <c r="L40" s="159"/>
    </row>
    <row r="41" spans="1:12" ht="15">
      <c r="A41" s="95">
        <v>34</v>
      </c>
      <c r="B41" s="116" t="s">
        <v>421</v>
      </c>
      <c r="C41" s="150" t="s">
        <v>401</v>
      </c>
      <c r="D41" s="150" t="s">
        <v>401</v>
      </c>
      <c r="E41" s="150" t="s">
        <v>401</v>
      </c>
      <c r="F41" s="150" t="s">
        <v>401</v>
      </c>
      <c r="G41" s="150" t="s">
        <v>401</v>
      </c>
      <c r="H41" s="150" t="s">
        <v>401</v>
      </c>
      <c r="I41" s="159"/>
      <c r="J41" s="159"/>
      <c r="K41" s="159"/>
      <c r="L41" s="159"/>
    </row>
    <row r="42" spans="1:12" ht="15.75" customHeight="1">
      <c r="A42" s="95">
        <v>35</v>
      </c>
      <c r="B42" s="115" t="s">
        <v>423</v>
      </c>
      <c r="C42" s="150" t="s">
        <v>401</v>
      </c>
      <c r="D42" s="150" t="s">
        <v>401</v>
      </c>
      <c r="E42" s="150" t="s">
        <v>401</v>
      </c>
      <c r="F42" s="150" t="s">
        <v>401</v>
      </c>
      <c r="G42" s="150" t="s">
        <v>401</v>
      </c>
      <c r="H42" s="150" t="s">
        <v>401</v>
      </c>
      <c r="I42" s="159"/>
      <c r="J42" s="159"/>
      <c r="K42" s="159"/>
      <c r="L42" s="159"/>
    </row>
    <row r="43" spans="1:12" ht="15.75" customHeight="1">
      <c r="A43" s="95">
        <v>36</v>
      </c>
      <c r="B43" s="115" t="s">
        <v>478</v>
      </c>
      <c r="C43" s="150">
        <v>42.31</v>
      </c>
      <c r="D43" s="150" t="s">
        <v>401</v>
      </c>
      <c r="E43" s="150" t="s">
        <v>401</v>
      </c>
      <c r="F43" s="150" t="s">
        <v>401</v>
      </c>
      <c r="G43" s="150">
        <v>76.018911999999986</v>
      </c>
      <c r="H43" s="150">
        <v>0</v>
      </c>
      <c r="I43" s="159"/>
      <c r="J43" s="159"/>
      <c r="K43" s="159"/>
      <c r="L43" s="159"/>
    </row>
    <row r="44" spans="1:12" s="99" customFormat="1" ht="15">
      <c r="A44" s="285" t="s">
        <v>476</v>
      </c>
      <c r="B44" s="285"/>
      <c r="C44" s="179">
        <v>2610.9959999999996</v>
      </c>
      <c r="D44" s="179">
        <v>10086.97143</v>
      </c>
      <c r="E44" s="179">
        <v>10692.273770000002</v>
      </c>
      <c r="F44" s="179">
        <v>11267.219682999999</v>
      </c>
      <c r="G44" s="179">
        <v>11534.156598999998</v>
      </c>
      <c r="H44" s="179">
        <v>8389.51</v>
      </c>
      <c r="I44" s="159"/>
      <c r="J44" s="159"/>
      <c r="K44" s="159"/>
      <c r="L44" s="159"/>
    </row>
    <row r="45" spans="1:12" ht="15" customHeight="1">
      <c r="A45" s="285" t="s">
        <v>132</v>
      </c>
      <c r="B45" s="285"/>
      <c r="C45" s="179">
        <v>59669.930999999997</v>
      </c>
      <c r="D45" s="179">
        <v>68926.180430000008</v>
      </c>
      <c r="E45" s="179">
        <v>69890.022769999996</v>
      </c>
      <c r="F45" s="179">
        <v>64506.068587799993</v>
      </c>
      <c r="G45" s="179">
        <v>67964.974887454999</v>
      </c>
      <c r="H45" s="179">
        <v>67221.222899999993</v>
      </c>
      <c r="I45" s="159"/>
      <c r="J45" s="159"/>
      <c r="K45" s="159"/>
      <c r="L45" s="159"/>
    </row>
    <row r="46" spans="1:12" ht="30" customHeight="1">
      <c r="A46" s="286" t="s">
        <v>484</v>
      </c>
      <c r="B46" s="286"/>
      <c r="C46" s="286"/>
      <c r="D46" s="286"/>
      <c r="E46" s="286"/>
      <c r="F46" s="286"/>
      <c r="G46" s="286"/>
      <c r="H46" s="286"/>
    </row>
    <row r="47" spans="1:12" ht="15.95" customHeight="1">
      <c r="A47" s="287" t="s">
        <v>516</v>
      </c>
      <c r="B47" s="287"/>
      <c r="C47" s="287"/>
      <c r="D47" s="287"/>
      <c r="E47" s="287"/>
      <c r="F47" s="287"/>
      <c r="G47" s="287"/>
      <c r="H47" s="185"/>
    </row>
    <row r="48" spans="1:12" ht="15.95" customHeight="1">
      <c r="A48" s="288"/>
      <c r="B48" s="288"/>
      <c r="C48" s="288"/>
      <c r="D48" s="288"/>
      <c r="E48" s="288"/>
      <c r="F48" s="288"/>
      <c r="G48" s="288"/>
      <c r="H48" s="288"/>
    </row>
  </sheetData>
  <mergeCells count="9">
    <mergeCell ref="A45:B45"/>
    <mergeCell ref="A46:H46"/>
    <mergeCell ref="A47:G47"/>
    <mergeCell ref="A48:H48"/>
    <mergeCell ref="A24:B24"/>
    <mergeCell ref="A25:H25"/>
    <mergeCell ref="A34:B34"/>
    <mergeCell ref="A35:H35"/>
    <mergeCell ref="A44:B44"/>
  </mergeCells>
  <printOptions horizontalCentered="1"/>
  <pageMargins left="0.74803149606299213" right="0.78740157480314965" top="0.74803149606299213" bottom="0.74803149606299213" header="0.31496062992125984" footer="0.31496062992125984"/>
  <pageSetup scale="90" firstPageNumber="77" fitToHeight="0" orientation="portrait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51"/>
  <sheetViews>
    <sheetView topLeftCell="A68" workbookViewId="0">
      <selection sqref="A1:J1"/>
    </sheetView>
  </sheetViews>
  <sheetFormatPr defaultColWidth="15.7109375" defaultRowHeight="15.75"/>
  <cols>
    <col min="1" max="1" width="7.5703125" style="1" customWidth="1"/>
    <col min="2" max="2" width="33.5703125" style="1" customWidth="1"/>
    <col min="3" max="3" width="12.5703125" style="1" customWidth="1"/>
    <col min="4" max="4" width="11.28515625" style="1" customWidth="1"/>
    <col min="5" max="5" width="13.5703125" style="1" customWidth="1"/>
  </cols>
  <sheetData>
    <row r="1" spans="1:5">
      <c r="B1" s="2" t="s">
        <v>91</v>
      </c>
      <c r="C1" s="2"/>
      <c r="D1" s="2"/>
      <c r="E1" s="2"/>
    </row>
    <row r="2" spans="1:5" ht="31.5">
      <c r="A2" s="3" t="s">
        <v>92</v>
      </c>
      <c r="B2" s="4" t="s">
        <v>93</v>
      </c>
      <c r="C2" s="5" t="s">
        <v>94</v>
      </c>
      <c r="D2" s="5" t="s">
        <v>95</v>
      </c>
      <c r="E2" s="5" t="s">
        <v>96</v>
      </c>
    </row>
    <row r="3" spans="1:5">
      <c r="A3" s="6"/>
      <c r="B3" s="7" t="s">
        <v>17</v>
      </c>
      <c r="C3" s="8"/>
      <c r="D3" s="8"/>
      <c r="E3" s="8"/>
    </row>
    <row r="4" spans="1:5">
      <c r="A4" s="6"/>
      <c r="B4" s="7" t="s">
        <v>18</v>
      </c>
      <c r="C4" s="8">
        <v>2951000</v>
      </c>
      <c r="D4" s="8">
        <v>2951000</v>
      </c>
      <c r="E4" s="8">
        <v>2951000</v>
      </c>
    </row>
    <row r="5" spans="1:5">
      <c r="A5" s="6"/>
      <c r="B5" s="9" t="s">
        <v>19</v>
      </c>
      <c r="C5" s="6">
        <v>2948246</v>
      </c>
      <c r="D5" s="6">
        <v>2948246</v>
      </c>
      <c r="E5" s="6">
        <v>2938890</v>
      </c>
    </row>
    <row r="6" spans="1:5">
      <c r="A6" s="6"/>
      <c r="B6" s="9" t="s">
        <v>20</v>
      </c>
      <c r="C6" s="6">
        <v>2059075</v>
      </c>
      <c r="D6" s="6">
        <v>2059075</v>
      </c>
      <c r="E6" s="6">
        <v>2033462</v>
      </c>
    </row>
    <row r="7" spans="1:5">
      <c r="A7" s="6"/>
      <c r="B7" s="10" t="s">
        <v>97</v>
      </c>
      <c r="C7" s="11">
        <f>SUM(C4:C6)</f>
        <v>7958321</v>
      </c>
      <c r="D7" s="11">
        <f>SUM(D4:D6)</f>
        <v>7958321</v>
      </c>
      <c r="E7" s="11">
        <f>SUM(E4:E6)</f>
        <v>7923352</v>
      </c>
    </row>
    <row r="8" spans="1:5">
      <c r="A8" s="6"/>
      <c r="B8" s="7" t="s">
        <v>22</v>
      </c>
      <c r="C8" s="11"/>
      <c r="D8" s="11"/>
      <c r="E8" s="11"/>
    </row>
    <row r="9" spans="1:5">
      <c r="A9" s="6"/>
      <c r="B9" s="7" t="s">
        <v>98</v>
      </c>
      <c r="C9" s="6">
        <v>25600</v>
      </c>
      <c r="D9" s="6">
        <v>25600</v>
      </c>
      <c r="E9" s="6">
        <v>25600</v>
      </c>
    </row>
    <row r="10" spans="1:5">
      <c r="A10" s="6"/>
      <c r="B10" s="7" t="s">
        <v>24</v>
      </c>
      <c r="C10" s="6">
        <v>112000</v>
      </c>
      <c r="D10" s="6">
        <v>112000</v>
      </c>
      <c r="E10" s="6">
        <v>112000</v>
      </c>
    </row>
    <row r="11" spans="1:5">
      <c r="A11" s="6"/>
      <c r="B11" s="7" t="s">
        <v>25</v>
      </c>
      <c r="C11" s="12">
        <v>559000</v>
      </c>
      <c r="D11" s="12">
        <v>559000</v>
      </c>
      <c r="E11" s="12">
        <v>578000</v>
      </c>
    </row>
    <row r="12" spans="1:5" ht="18">
      <c r="A12" s="6"/>
      <c r="B12" s="13" t="s">
        <v>99</v>
      </c>
      <c r="C12" s="1">
        <v>292345</v>
      </c>
      <c r="D12" s="1">
        <v>282345</v>
      </c>
      <c r="E12" s="1">
        <v>282345</v>
      </c>
    </row>
    <row r="13" spans="1:5">
      <c r="A13" s="6"/>
      <c r="B13" s="8"/>
      <c r="C13" s="6"/>
      <c r="D13" s="6"/>
      <c r="E13" s="6"/>
    </row>
    <row r="14" spans="1:5" ht="20.25">
      <c r="A14" s="6"/>
      <c r="B14" s="14" t="s">
        <v>100</v>
      </c>
      <c r="C14" s="1">
        <v>137950</v>
      </c>
      <c r="D14" s="1">
        <v>137950</v>
      </c>
      <c r="E14" s="1">
        <v>137950</v>
      </c>
    </row>
    <row r="15" spans="1:5">
      <c r="A15" s="6"/>
      <c r="B15" s="15" t="s">
        <v>26</v>
      </c>
      <c r="C15" s="6">
        <v>3000</v>
      </c>
      <c r="D15" s="6">
        <v>3000</v>
      </c>
      <c r="E15" s="6">
        <v>3000</v>
      </c>
    </row>
    <row r="16" spans="1:5">
      <c r="A16" s="6"/>
      <c r="B16" s="7" t="s">
        <v>27</v>
      </c>
      <c r="C16" s="6">
        <v>76050</v>
      </c>
      <c r="D16" s="6">
        <v>76050</v>
      </c>
      <c r="E16" s="6">
        <v>82500</v>
      </c>
    </row>
    <row r="17" spans="1:5">
      <c r="A17" s="6"/>
      <c r="B17" s="16" t="s">
        <v>97</v>
      </c>
    </row>
    <row r="18" spans="1:5">
      <c r="A18" s="6"/>
      <c r="B18" s="7" t="s">
        <v>28</v>
      </c>
      <c r="C18" s="6">
        <v>1680</v>
      </c>
      <c r="D18" s="6">
        <v>1680</v>
      </c>
      <c r="E18" s="6">
        <v>1680</v>
      </c>
    </row>
    <row r="19" spans="1:5">
      <c r="A19" s="6"/>
      <c r="B19" s="16" t="s">
        <v>101</v>
      </c>
      <c r="C19" s="11">
        <f>SUM(C9:C18)</f>
        <v>1207625</v>
      </c>
      <c r="D19" s="11">
        <f>SUM(D9:D18)</f>
        <v>1197625</v>
      </c>
      <c r="E19" s="11">
        <f>SUM(E9:E18)</f>
        <v>1223075</v>
      </c>
    </row>
    <row r="20" spans="1:5">
      <c r="A20" s="6"/>
      <c r="B20" s="7" t="s">
        <v>31</v>
      </c>
      <c r="C20" s="11"/>
      <c r="D20" s="11"/>
      <c r="E20" s="11"/>
    </row>
    <row r="21" spans="1:5">
      <c r="A21" s="6"/>
      <c r="B21" s="7" t="s">
        <v>32</v>
      </c>
      <c r="C21" s="6">
        <v>192280</v>
      </c>
      <c r="D21" s="6">
        <v>192280</v>
      </c>
      <c r="E21" s="6">
        <v>177430</v>
      </c>
    </row>
    <row r="22" spans="1:5">
      <c r="A22" s="6"/>
      <c r="B22" s="16" t="s">
        <v>97</v>
      </c>
    </row>
    <row r="23" spans="1:5">
      <c r="A23" s="6"/>
      <c r="B23" s="7" t="s">
        <v>33</v>
      </c>
      <c r="C23" s="6">
        <v>100920</v>
      </c>
      <c r="D23" s="6">
        <v>100920</v>
      </c>
      <c r="E23" s="6">
        <v>148295</v>
      </c>
    </row>
    <row r="24" spans="1:5">
      <c r="A24" s="6"/>
      <c r="B24" s="7" t="s">
        <v>34</v>
      </c>
      <c r="C24" s="6">
        <v>47819</v>
      </c>
      <c r="D24" s="6">
        <v>47819</v>
      </c>
      <c r="E24" s="6">
        <v>49459</v>
      </c>
    </row>
    <row r="25" spans="1:5">
      <c r="A25" s="6"/>
      <c r="B25" s="7" t="s">
        <v>35</v>
      </c>
      <c r="C25" s="6">
        <v>77133</v>
      </c>
      <c r="D25" s="6">
        <v>77133</v>
      </c>
      <c r="E25" s="6">
        <v>79683</v>
      </c>
    </row>
    <row r="26" spans="1:5">
      <c r="A26" s="6"/>
      <c r="B26" s="7" t="s">
        <v>36</v>
      </c>
      <c r="C26" s="6">
        <v>474300</v>
      </c>
      <c r="D26" s="6">
        <v>474300</v>
      </c>
      <c r="E26" s="6">
        <v>474300</v>
      </c>
    </row>
    <row r="27" spans="1:5">
      <c r="A27" s="6"/>
      <c r="B27" s="16" t="s">
        <v>97</v>
      </c>
    </row>
    <row r="28" spans="1:5">
      <c r="A28" s="6"/>
      <c r="B28" s="7" t="s">
        <v>37</v>
      </c>
      <c r="C28" s="6">
        <v>413250</v>
      </c>
      <c r="D28" s="6">
        <v>413250</v>
      </c>
      <c r="E28" s="6">
        <v>411300</v>
      </c>
    </row>
    <row r="29" spans="1:5">
      <c r="A29" s="6"/>
      <c r="B29" s="7" t="s">
        <v>38</v>
      </c>
      <c r="C29" s="6">
        <v>76800</v>
      </c>
      <c r="D29" s="6">
        <v>103800</v>
      </c>
      <c r="E29" s="6">
        <v>103800</v>
      </c>
    </row>
    <row r="30" spans="1:5">
      <c r="A30" s="6"/>
      <c r="B30" s="7" t="s">
        <v>39</v>
      </c>
      <c r="C30" s="6">
        <v>23150</v>
      </c>
      <c r="D30" s="6">
        <v>23150</v>
      </c>
      <c r="E30" s="6">
        <v>24150</v>
      </c>
    </row>
    <row r="31" spans="1:5">
      <c r="A31" s="6"/>
      <c r="B31" s="7" t="s">
        <v>102</v>
      </c>
      <c r="C31" s="6">
        <v>15400</v>
      </c>
      <c r="D31" s="6">
        <v>15400</v>
      </c>
      <c r="E31" s="6">
        <v>16720</v>
      </c>
    </row>
    <row r="32" spans="1:5">
      <c r="A32" s="6"/>
      <c r="B32" s="7" t="s">
        <v>41</v>
      </c>
      <c r="C32" s="6">
        <v>60100</v>
      </c>
      <c r="D32" s="6">
        <v>60100</v>
      </c>
      <c r="E32" s="6">
        <v>60100</v>
      </c>
    </row>
    <row r="33" spans="1:5">
      <c r="A33" s="6"/>
      <c r="B33" s="7" t="s">
        <v>103</v>
      </c>
      <c r="C33" s="6">
        <v>211750</v>
      </c>
      <c r="D33" s="6">
        <v>211750</v>
      </c>
      <c r="E33" s="6">
        <v>216750</v>
      </c>
    </row>
    <row r="34" spans="1:5">
      <c r="A34" s="6"/>
      <c r="B34" s="7" t="s">
        <v>104</v>
      </c>
      <c r="C34" s="6">
        <v>3750</v>
      </c>
      <c r="D34" s="6">
        <v>3750</v>
      </c>
      <c r="E34" s="6">
        <v>3750</v>
      </c>
    </row>
    <row r="35" spans="1:5">
      <c r="A35" s="6"/>
      <c r="B35" s="7" t="s">
        <v>44</v>
      </c>
      <c r="C35" s="6"/>
      <c r="D35" s="6"/>
      <c r="E35" s="6"/>
    </row>
    <row r="36" spans="1:5">
      <c r="A36" s="6">
        <v>1</v>
      </c>
      <c r="B36" s="17" t="s">
        <v>105</v>
      </c>
      <c r="C36" s="6">
        <v>30000</v>
      </c>
      <c r="D36" s="6">
        <v>30000</v>
      </c>
      <c r="E36" s="6">
        <v>30000</v>
      </c>
    </row>
    <row r="37" spans="1:5">
      <c r="A37" s="6"/>
      <c r="B37" s="7" t="s">
        <v>45</v>
      </c>
      <c r="C37" s="8"/>
      <c r="D37" s="8"/>
      <c r="E37" s="8"/>
    </row>
    <row r="38" spans="1:5">
      <c r="A38" s="6">
        <v>1</v>
      </c>
      <c r="B38" s="17" t="s">
        <v>105</v>
      </c>
      <c r="C38" s="6">
        <v>30000</v>
      </c>
      <c r="D38" s="6">
        <v>30000</v>
      </c>
      <c r="E38" s="6">
        <v>30000</v>
      </c>
    </row>
    <row r="39" spans="1:5">
      <c r="A39" s="6"/>
      <c r="B39" s="7" t="s">
        <v>106</v>
      </c>
      <c r="C39" s="6">
        <v>5000</v>
      </c>
      <c r="D39" s="6">
        <v>5000</v>
      </c>
      <c r="E39" s="6">
        <v>5000</v>
      </c>
    </row>
    <row r="40" spans="1:5">
      <c r="A40" s="6"/>
      <c r="B40" s="7" t="s">
        <v>47</v>
      </c>
      <c r="C40" s="6">
        <v>183510</v>
      </c>
      <c r="D40" s="6">
        <v>183510</v>
      </c>
      <c r="E40" s="6">
        <v>172010</v>
      </c>
    </row>
    <row r="41" spans="1:5">
      <c r="A41" s="6"/>
      <c r="B41" s="7" t="s">
        <v>49</v>
      </c>
      <c r="C41" s="6">
        <v>389634</v>
      </c>
      <c r="D41" s="6">
        <v>389634</v>
      </c>
      <c r="E41" s="6">
        <v>479834</v>
      </c>
    </row>
    <row r="42" spans="1:5">
      <c r="A42" s="6"/>
      <c r="B42" s="17" t="s">
        <v>107</v>
      </c>
      <c r="C42" s="6"/>
      <c r="D42" s="6"/>
      <c r="E42" s="6">
        <v>50000</v>
      </c>
    </row>
    <row r="43" spans="1:5">
      <c r="A43" s="6"/>
      <c r="B43" s="10" t="s">
        <v>50</v>
      </c>
      <c r="C43" s="6">
        <v>33050</v>
      </c>
      <c r="D43" s="6">
        <v>33650</v>
      </c>
      <c r="E43" s="6">
        <v>33650</v>
      </c>
    </row>
    <row r="44" spans="1:5">
      <c r="A44" s="6"/>
      <c r="B44" s="7" t="s">
        <v>51</v>
      </c>
      <c r="C44" s="6">
        <v>16400</v>
      </c>
      <c r="D44" s="6">
        <v>16400</v>
      </c>
      <c r="E44" s="6">
        <v>16400</v>
      </c>
    </row>
    <row r="45" spans="1:5">
      <c r="A45" s="6"/>
      <c r="B45" s="7" t="s">
        <v>108</v>
      </c>
      <c r="C45" s="6"/>
      <c r="D45" s="6"/>
      <c r="E45" s="6"/>
    </row>
    <row r="46" spans="1:5">
      <c r="A46" s="6">
        <v>1</v>
      </c>
      <c r="B46" s="17" t="s">
        <v>109</v>
      </c>
      <c r="C46" s="6">
        <v>10000</v>
      </c>
      <c r="D46" s="6">
        <v>10000</v>
      </c>
      <c r="E46" s="6">
        <v>10000</v>
      </c>
    </row>
    <row r="47" spans="1:5">
      <c r="A47" s="6"/>
      <c r="B47" s="7" t="s">
        <v>101</v>
      </c>
      <c r="C47" s="11">
        <f>SUM(C21:C46)</f>
        <v>2394246</v>
      </c>
      <c r="D47" s="11">
        <f>SUM(D21:D46)</f>
        <v>2421846</v>
      </c>
      <c r="E47" s="11">
        <f>SUM(E21:E46)</f>
        <v>2592631</v>
      </c>
    </row>
    <row r="48" spans="1:5" ht="26.25">
      <c r="A48" s="6"/>
      <c r="B48" s="18" t="s">
        <v>16</v>
      </c>
      <c r="C48" s="11"/>
      <c r="D48" s="11"/>
      <c r="E48" s="11"/>
    </row>
    <row r="49" spans="1:5">
      <c r="A49" s="6"/>
      <c r="B49" s="7" t="s">
        <v>52</v>
      </c>
      <c r="C49" s="6">
        <v>6344</v>
      </c>
      <c r="D49" s="6">
        <v>6344</v>
      </c>
      <c r="E49" s="6">
        <v>3600</v>
      </c>
    </row>
    <row r="50" spans="1:5">
      <c r="A50" s="6"/>
      <c r="B50" s="7" t="s">
        <v>53</v>
      </c>
      <c r="C50" s="6">
        <v>3800</v>
      </c>
      <c r="D50" s="6">
        <v>3800</v>
      </c>
      <c r="E50" s="6">
        <v>2600</v>
      </c>
    </row>
    <row r="51" spans="1:5">
      <c r="A51" s="6"/>
      <c r="B51" s="7" t="s">
        <v>54</v>
      </c>
      <c r="C51" s="6">
        <v>5650</v>
      </c>
      <c r="D51" s="6">
        <v>5650</v>
      </c>
      <c r="E51" s="6">
        <v>5650</v>
      </c>
    </row>
    <row r="52" spans="1:5">
      <c r="A52" s="6"/>
      <c r="B52" s="7" t="s">
        <v>55</v>
      </c>
      <c r="C52" s="6">
        <v>3680</v>
      </c>
      <c r="D52" s="6">
        <v>10680</v>
      </c>
      <c r="E52" s="6">
        <v>13920</v>
      </c>
    </row>
    <row r="53" spans="1:5">
      <c r="A53" s="6">
        <v>1</v>
      </c>
      <c r="B53" s="17" t="s">
        <v>110</v>
      </c>
      <c r="C53" s="6">
        <v>300</v>
      </c>
      <c r="D53" s="6">
        <v>300</v>
      </c>
      <c r="E53" s="6">
        <v>300</v>
      </c>
    </row>
    <row r="54" spans="1:5">
      <c r="A54" s="6"/>
      <c r="B54" s="7" t="s">
        <v>56</v>
      </c>
      <c r="C54" s="6">
        <v>2800</v>
      </c>
      <c r="D54" s="6">
        <v>2800</v>
      </c>
      <c r="E54" s="6">
        <v>1600</v>
      </c>
    </row>
    <row r="55" spans="1:5">
      <c r="A55" s="6"/>
      <c r="B55" s="7" t="s">
        <v>57</v>
      </c>
      <c r="C55" s="6">
        <v>12836</v>
      </c>
      <c r="D55" s="6">
        <v>12236</v>
      </c>
      <c r="E55" s="6">
        <v>13180</v>
      </c>
    </row>
    <row r="56" spans="1:5">
      <c r="A56" s="6"/>
      <c r="B56" s="7" t="s">
        <v>58</v>
      </c>
      <c r="C56" s="6">
        <v>3200</v>
      </c>
      <c r="D56" s="6">
        <v>3200</v>
      </c>
      <c r="E56" s="6">
        <v>3200</v>
      </c>
    </row>
    <row r="57" spans="1:5">
      <c r="A57" s="6"/>
      <c r="B57" s="7" t="s">
        <v>59</v>
      </c>
      <c r="C57" s="6">
        <v>10625</v>
      </c>
      <c r="D57" s="6">
        <v>11625</v>
      </c>
      <c r="E57" s="6">
        <v>11625</v>
      </c>
    </row>
    <row r="58" spans="1:5">
      <c r="A58" s="6"/>
      <c r="B58" s="7" t="s">
        <v>60</v>
      </c>
      <c r="C58" s="6">
        <v>4020</v>
      </c>
      <c r="D58" s="6">
        <v>4020</v>
      </c>
      <c r="E58" s="6">
        <v>4020</v>
      </c>
    </row>
    <row r="59" spans="1:5">
      <c r="A59" s="6"/>
      <c r="B59" s="7" t="s">
        <v>61</v>
      </c>
      <c r="C59" s="6">
        <v>0</v>
      </c>
      <c r="D59" s="6">
        <v>0</v>
      </c>
      <c r="E59" s="6">
        <v>0</v>
      </c>
    </row>
    <row r="60" spans="1:5">
      <c r="A60" s="6"/>
      <c r="B60" s="16" t="s">
        <v>111</v>
      </c>
    </row>
    <row r="61" spans="1:5">
      <c r="A61" s="6"/>
      <c r="B61" s="7" t="s">
        <v>112</v>
      </c>
      <c r="C61" s="6">
        <v>2100</v>
      </c>
      <c r="D61" s="6">
        <v>2100</v>
      </c>
      <c r="E61" s="6">
        <v>2100</v>
      </c>
    </row>
    <row r="62" spans="1:5">
      <c r="A62" s="6"/>
      <c r="B62" s="7" t="s">
        <v>62</v>
      </c>
      <c r="C62" s="6">
        <v>14490</v>
      </c>
      <c r="D62" s="6">
        <v>15690</v>
      </c>
      <c r="E62" s="6">
        <v>15590</v>
      </c>
    </row>
    <row r="63" spans="1:5">
      <c r="A63" s="6"/>
      <c r="B63" s="7" t="s">
        <v>63</v>
      </c>
      <c r="C63" s="6">
        <v>11860</v>
      </c>
      <c r="D63" s="6">
        <v>16580</v>
      </c>
      <c r="E63" s="6">
        <v>18250</v>
      </c>
    </row>
    <row r="64" spans="1:5">
      <c r="A64" s="6"/>
      <c r="B64" s="7" t="s">
        <v>64</v>
      </c>
      <c r="C64" s="6">
        <v>14100</v>
      </c>
      <c r="D64" s="6">
        <v>14200</v>
      </c>
      <c r="E64" s="6">
        <v>16355</v>
      </c>
    </row>
    <row r="65" spans="1:5">
      <c r="A65" s="6"/>
      <c r="B65" s="7" t="s">
        <v>113</v>
      </c>
      <c r="C65" s="6">
        <v>3900</v>
      </c>
      <c r="D65" s="6">
        <v>3900</v>
      </c>
      <c r="E65" s="6">
        <v>3900</v>
      </c>
    </row>
    <row r="66" spans="1:5">
      <c r="A66" s="6"/>
      <c r="B66" s="7" t="s">
        <v>65</v>
      </c>
      <c r="C66" s="8"/>
      <c r="D66" s="8"/>
      <c r="E66" s="8"/>
    </row>
    <row r="67" spans="1:5">
      <c r="A67" s="6">
        <v>1</v>
      </c>
      <c r="B67" s="17" t="s">
        <v>114</v>
      </c>
      <c r="C67" s="6">
        <v>330</v>
      </c>
      <c r="D67" s="6">
        <v>330</v>
      </c>
      <c r="E67" s="6">
        <v>330</v>
      </c>
    </row>
    <row r="68" spans="1:5">
      <c r="A68" s="6"/>
      <c r="B68" s="7" t="s">
        <v>115</v>
      </c>
      <c r="C68" s="6">
        <v>500</v>
      </c>
      <c r="D68" s="6">
        <v>250</v>
      </c>
      <c r="E68" s="6">
        <v>250</v>
      </c>
    </row>
    <row r="69" spans="1:5">
      <c r="A69" s="6"/>
      <c r="B69" s="7" t="s">
        <v>116</v>
      </c>
      <c r="C69" s="6">
        <v>575</v>
      </c>
      <c r="D69" s="6">
        <v>625</v>
      </c>
      <c r="E69" s="6">
        <v>625</v>
      </c>
    </row>
    <row r="70" spans="1:5">
      <c r="A70" s="6"/>
      <c r="B70" s="7" t="s">
        <v>66</v>
      </c>
      <c r="C70" s="6">
        <v>325</v>
      </c>
      <c r="D70" s="6">
        <v>350</v>
      </c>
      <c r="E70" s="6">
        <v>510</v>
      </c>
    </row>
    <row r="71" spans="1:5">
      <c r="A71" s="6"/>
      <c r="B71" s="10" t="s">
        <v>117</v>
      </c>
      <c r="C71" s="6">
        <v>12850</v>
      </c>
      <c r="D71" s="6">
        <v>14600</v>
      </c>
      <c r="E71" s="6">
        <v>14900</v>
      </c>
    </row>
    <row r="72" spans="1:5">
      <c r="A72" s="6"/>
      <c r="B72" s="10" t="s">
        <v>118</v>
      </c>
      <c r="C72" s="6">
        <v>1400</v>
      </c>
      <c r="D72" s="6">
        <v>2840</v>
      </c>
      <c r="E72" s="6">
        <v>2560</v>
      </c>
    </row>
    <row r="73" spans="1:5">
      <c r="A73" s="6"/>
      <c r="B73" s="10" t="s">
        <v>119</v>
      </c>
      <c r="C73" s="6">
        <v>900</v>
      </c>
      <c r="D73" s="6">
        <v>900</v>
      </c>
      <c r="E73" s="6">
        <v>900</v>
      </c>
    </row>
    <row r="74" spans="1:5">
      <c r="A74" s="6"/>
      <c r="B74" s="10" t="s">
        <v>120</v>
      </c>
      <c r="C74" s="6">
        <v>2000</v>
      </c>
      <c r="D74" s="6">
        <v>2000</v>
      </c>
      <c r="E74" s="6">
        <v>2000</v>
      </c>
    </row>
    <row r="75" spans="1:5" ht="18">
      <c r="A75" s="6"/>
      <c r="B75" s="19" t="s">
        <v>121</v>
      </c>
      <c r="C75" s="12">
        <v>2040</v>
      </c>
      <c r="D75" s="6">
        <v>1800</v>
      </c>
      <c r="E75" s="6">
        <v>1800</v>
      </c>
    </row>
    <row r="76" spans="1:5">
      <c r="A76" s="6"/>
      <c r="B76" s="20" t="s">
        <v>122</v>
      </c>
      <c r="C76" s="21">
        <v>0</v>
      </c>
      <c r="D76" s="8">
        <v>600</v>
      </c>
      <c r="E76" s="8">
        <v>600</v>
      </c>
    </row>
    <row r="77" spans="1:5" ht="20.25">
      <c r="A77" s="6"/>
      <c r="B77" s="22" t="s">
        <v>123</v>
      </c>
      <c r="C77" s="6">
        <v>2625</v>
      </c>
      <c r="D77" s="6">
        <v>2625</v>
      </c>
      <c r="E77" s="6">
        <v>2775</v>
      </c>
    </row>
    <row r="78" spans="1:5">
      <c r="A78" s="6"/>
      <c r="B78" s="7" t="s">
        <v>124</v>
      </c>
      <c r="C78" s="6">
        <v>1800</v>
      </c>
      <c r="D78" s="6">
        <v>1800</v>
      </c>
      <c r="E78" s="6">
        <v>920</v>
      </c>
    </row>
    <row r="79" spans="1:5">
      <c r="A79" s="6"/>
      <c r="B79" s="7" t="s">
        <v>67</v>
      </c>
      <c r="C79" s="6">
        <v>456</v>
      </c>
      <c r="D79" s="6">
        <v>649</v>
      </c>
      <c r="E79" s="6">
        <v>697</v>
      </c>
    </row>
    <row r="80" spans="1:5">
      <c r="A80" s="6"/>
      <c r="B80" s="7" t="s">
        <v>125</v>
      </c>
      <c r="C80" s="6">
        <v>980</v>
      </c>
      <c r="D80" s="6">
        <v>980</v>
      </c>
      <c r="E80" s="6">
        <v>980</v>
      </c>
    </row>
    <row r="81" spans="1:5">
      <c r="A81" s="6"/>
      <c r="B81" s="7" t="s">
        <v>68</v>
      </c>
      <c r="C81" s="6">
        <v>69756</v>
      </c>
      <c r="D81" s="6">
        <v>71556</v>
      </c>
      <c r="E81" s="6">
        <v>71556</v>
      </c>
    </row>
    <row r="82" spans="1:5">
      <c r="A82" s="6"/>
      <c r="B82" s="7" t="s">
        <v>69</v>
      </c>
      <c r="C82" s="6">
        <v>500</v>
      </c>
      <c r="D82" s="6">
        <v>500</v>
      </c>
      <c r="E82" s="6">
        <v>500</v>
      </c>
    </row>
    <row r="83" spans="1:5">
      <c r="A83" s="6"/>
      <c r="B83" s="7" t="s">
        <v>71</v>
      </c>
      <c r="C83" s="6">
        <v>6250</v>
      </c>
      <c r="D83" s="6">
        <v>6250</v>
      </c>
      <c r="E83" s="6">
        <v>6250</v>
      </c>
    </row>
    <row r="84" spans="1:5">
      <c r="A84" s="6"/>
      <c r="B84" s="7" t="s">
        <v>126</v>
      </c>
      <c r="C84" s="6">
        <v>9260</v>
      </c>
      <c r="D84" s="6">
        <v>9260</v>
      </c>
      <c r="E84" s="6">
        <v>9260</v>
      </c>
    </row>
    <row r="85" spans="1:5">
      <c r="A85" s="6"/>
      <c r="B85" s="7" t="s">
        <v>72</v>
      </c>
      <c r="C85" s="6">
        <v>50</v>
      </c>
      <c r="D85" s="6">
        <v>50</v>
      </c>
      <c r="E85" s="6">
        <v>330</v>
      </c>
    </row>
    <row r="86" spans="1:5">
      <c r="A86" s="6"/>
      <c r="B86" s="7" t="s">
        <v>127</v>
      </c>
      <c r="C86" s="6">
        <v>22000</v>
      </c>
      <c r="D86" s="6">
        <v>22000</v>
      </c>
      <c r="E86" s="6">
        <v>22000</v>
      </c>
    </row>
    <row r="87" spans="1:5" ht="23.25">
      <c r="A87" s="12"/>
      <c r="B87" s="23" t="s">
        <v>128</v>
      </c>
      <c r="C87" s="12">
        <v>300</v>
      </c>
      <c r="D87" s="6">
        <v>300</v>
      </c>
      <c r="E87" s="6">
        <v>300</v>
      </c>
    </row>
    <row r="88" spans="1:5">
      <c r="A88" s="8"/>
      <c r="B88" s="10" t="s">
        <v>129</v>
      </c>
      <c r="C88" s="6">
        <v>3000</v>
      </c>
      <c r="D88" s="6">
        <v>3000</v>
      </c>
      <c r="E88" s="6">
        <v>3100</v>
      </c>
    </row>
    <row r="89" spans="1:5">
      <c r="A89" s="6"/>
      <c r="B89" s="7" t="s">
        <v>73</v>
      </c>
      <c r="C89" s="6">
        <v>500</v>
      </c>
      <c r="D89" s="6">
        <v>500</v>
      </c>
      <c r="E89" s="6">
        <v>500</v>
      </c>
    </row>
    <row r="90" spans="1:5">
      <c r="A90" s="6"/>
      <c r="B90" s="10" t="s">
        <v>70</v>
      </c>
      <c r="C90" s="6">
        <v>750</v>
      </c>
      <c r="D90" s="6">
        <v>750</v>
      </c>
      <c r="E90" s="6">
        <v>750</v>
      </c>
    </row>
    <row r="91" spans="1:5">
      <c r="A91" s="6"/>
      <c r="B91" s="7" t="s">
        <v>74</v>
      </c>
      <c r="C91" s="6">
        <v>1100</v>
      </c>
      <c r="D91" s="6">
        <v>1320</v>
      </c>
      <c r="E91" s="6">
        <v>1320</v>
      </c>
    </row>
    <row r="92" spans="1:5">
      <c r="A92" s="6"/>
      <c r="B92" s="7" t="s">
        <v>130</v>
      </c>
      <c r="C92" s="6">
        <v>3900</v>
      </c>
      <c r="D92" s="6">
        <v>3900</v>
      </c>
      <c r="E92" s="6">
        <v>3900</v>
      </c>
    </row>
    <row r="93" spans="1:5">
      <c r="A93" s="6"/>
      <c r="B93" s="7" t="s">
        <v>131</v>
      </c>
      <c r="C93" s="6">
        <v>150</v>
      </c>
      <c r="D93" s="6">
        <v>150</v>
      </c>
      <c r="E93" s="6">
        <v>90</v>
      </c>
    </row>
    <row r="94" spans="1:5">
      <c r="A94" s="6"/>
      <c r="B94" s="7" t="s">
        <v>132</v>
      </c>
      <c r="C94" s="24">
        <f>SUM(C49:C93)</f>
        <v>244002</v>
      </c>
      <c r="D94" s="24">
        <f>SUM(D49:D93)</f>
        <v>263010</v>
      </c>
      <c r="E94" s="24">
        <f>SUM(E49:E93)</f>
        <v>265593</v>
      </c>
    </row>
    <row r="95" spans="1:5" ht="20.25">
      <c r="A95" s="6"/>
      <c r="B95" s="25" t="s">
        <v>133</v>
      </c>
      <c r="C95" s="11"/>
      <c r="D95" s="11"/>
      <c r="E95" s="11"/>
    </row>
    <row r="96" spans="1:5">
      <c r="A96" s="6"/>
      <c r="B96" s="7" t="s">
        <v>75</v>
      </c>
      <c r="C96" s="26">
        <v>18812</v>
      </c>
      <c r="D96" s="26">
        <v>19004</v>
      </c>
      <c r="E96" s="26">
        <v>19004</v>
      </c>
    </row>
    <row r="97" spans="1:5">
      <c r="A97" s="6"/>
      <c r="B97" s="7" t="s">
        <v>134</v>
      </c>
      <c r="C97" s="6"/>
      <c r="D97" s="6"/>
      <c r="E97" s="6"/>
    </row>
    <row r="98" spans="1:5">
      <c r="A98" s="6"/>
      <c r="B98" s="27" t="s">
        <v>76</v>
      </c>
      <c r="C98" s="6">
        <v>45080</v>
      </c>
      <c r="D98" s="6">
        <v>45080</v>
      </c>
      <c r="E98" s="6">
        <v>44900</v>
      </c>
    </row>
    <row r="99" spans="1:5">
      <c r="A99" s="6"/>
      <c r="B99" s="7" t="s">
        <v>77</v>
      </c>
      <c r="C99" s="26">
        <v>55209</v>
      </c>
      <c r="D99" s="26">
        <v>55209</v>
      </c>
      <c r="E99" s="26">
        <v>55209</v>
      </c>
    </row>
    <row r="100" spans="1:5">
      <c r="A100" s="6">
        <v>1</v>
      </c>
      <c r="B100" s="17" t="s">
        <v>135</v>
      </c>
      <c r="C100" s="6">
        <v>522</v>
      </c>
      <c r="D100" s="6">
        <v>522</v>
      </c>
      <c r="E100" s="6">
        <v>522</v>
      </c>
    </row>
    <row r="101" spans="1:5">
      <c r="A101" s="6">
        <v>2</v>
      </c>
      <c r="B101" s="17" t="s">
        <v>136</v>
      </c>
      <c r="C101" s="6">
        <v>600</v>
      </c>
      <c r="D101" s="6">
        <v>600</v>
      </c>
      <c r="E101" s="6">
        <v>600</v>
      </c>
    </row>
    <row r="102" spans="1:5">
      <c r="A102" s="6"/>
      <c r="B102" s="7" t="s">
        <v>78</v>
      </c>
      <c r="C102" s="6">
        <v>500</v>
      </c>
      <c r="D102" s="6">
        <v>500</v>
      </c>
      <c r="E102" s="6">
        <v>500</v>
      </c>
    </row>
    <row r="103" spans="1:5">
      <c r="A103" s="6"/>
      <c r="B103" s="7" t="s">
        <v>79</v>
      </c>
      <c r="C103" s="6">
        <v>1605</v>
      </c>
      <c r="D103" s="6">
        <v>1605</v>
      </c>
      <c r="E103" s="6">
        <v>1605</v>
      </c>
    </row>
    <row r="104" spans="1:5">
      <c r="A104" s="6"/>
      <c r="B104" s="7" t="s">
        <v>80</v>
      </c>
      <c r="C104" s="6">
        <v>3767</v>
      </c>
      <c r="D104" s="6">
        <v>3767</v>
      </c>
      <c r="E104" s="6">
        <v>3767</v>
      </c>
    </row>
    <row r="105" spans="1:5">
      <c r="A105" s="6"/>
      <c r="B105" s="7" t="s">
        <v>81</v>
      </c>
      <c r="C105" s="6">
        <v>37300</v>
      </c>
      <c r="D105" s="6">
        <v>37300</v>
      </c>
      <c r="E105" s="6">
        <v>37300</v>
      </c>
    </row>
    <row r="106" spans="1:5">
      <c r="A106" s="6"/>
      <c r="B106" s="9" t="s">
        <v>137</v>
      </c>
      <c r="C106" s="6">
        <v>64163</v>
      </c>
      <c r="D106" s="6">
        <v>74283</v>
      </c>
      <c r="E106" s="6">
        <v>79827</v>
      </c>
    </row>
    <row r="107" spans="1:5">
      <c r="A107" s="6"/>
      <c r="B107" s="7" t="s">
        <v>82</v>
      </c>
      <c r="C107" s="6">
        <v>5534</v>
      </c>
      <c r="D107" s="6">
        <v>5534</v>
      </c>
      <c r="E107" s="6">
        <v>5534</v>
      </c>
    </row>
    <row r="108" spans="1:5">
      <c r="A108" s="6"/>
      <c r="B108" s="9" t="s">
        <v>83</v>
      </c>
      <c r="C108" s="6">
        <v>158124</v>
      </c>
      <c r="D108" s="6">
        <v>158415</v>
      </c>
      <c r="E108" s="6">
        <v>180815</v>
      </c>
    </row>
    <row r="109" spans="1:5">
      <c r="A109" s="6"/>
      <c r="B109" s="7" t="s">
        <v>84</v>
      </c>
      <c r="C109" s="6">
        <v>3000</v>
      </c>
      <c r="D109" s="6">
        <v>3000</v>
      </c>
      <c r="E109" s="6">
        <v>3000</v>
      </c>
    </row>
    <row r="110" spans="1:5">
      <c r="A110" s="6"/>
      <c r="B110" s="7" t="s">
        <v>85</v>
      </c>
      <c r="C110" s="6">
        <v>2980</v>
      </c>
      <c r="D110" s="6">
        <v>2980</v>
      </c>
      <c r="E110" s="6">
        <v>2980</v>
      </c>
    </row>
    <row r="111" spans="1:5">
      <c r="A111" s="6"/>
      <c r="B111" s="7" t="s">
        <v>86</v>
      </c>
      <c r="C111" s="6">
        <v>127</v>
      </c>
      <c r="D111" s="6">
        <v>127</v>
      </c>
      <c r="E111" s="6">
        <v>127</v>
      </c>
    </row>
    <row r="112" spans="1:5">
      <c r="A112" s="6"/>
      <c r="B112" s="7" t="s">
        <v>87</v>
      </c>
      <c r="C112" s="6">
        <v>1125</v>
      </c>
      <c r="D112" s="6">
        <v>1125</v>
      </c>
      <c r="E112" s="6">
        <v>1125</v>
      </c>
    </row>
    <row r="113" spans="1:5">
      <c r="A113" s="6"/>
      <c r="B113" s="7" t="s">
        <v>88</v>
      </c>
      <c r="C113" s="6">
        <v>900</v>
      </c>
      <c r="D113" s="6">
        <v>900</v>
      </c>
      <c r="E113" s="6">
        <v>900</v>
      </c>
    </row>
    <row r="114" spans="1:5" ht="23.25">
      <c r="A114" s="6"/>
      <c r="B114" s="28" t="s">
        <v>138</v>
      </c>
      <c r="C114" s="6">
        <v>10902</v>
      </c>
      <c r="D114" s="6">
        <v>11082</v>
      </c>
      <c r="E114" s="6">
        <v>18054</v>
      </c>
    </row>
    <row r="115" spans="1:5">
      <c r="A115" s="6"/>
      <c r="B115" s="11" t="s">
        <v>139</v>
      </c>
      <c r="C115" s="11">
        <f>SUM(C96:C114)</f>
        <v>410250</v>
      </c>
      <c r="D115" s="11">
        <f>SUM(D96:D114)</f>
        <v>421033</v>
      </c>
      <c r="E115" s="11">
        <f>SUM(E96:E114)</f>
        <v>455769</v>
      </c>
    </row>
    <row r="123" spans="1:5" s="1" customFormat="1" ht="15"/>
    <row r="124" spans="1:5" s="1" customFormat="1" ht="15"/>
    <row r="125" spans="1:5" s="1" customFormat="1" ht="15"/>
    <row r="126" spans="1:5" s="1" customFormat="1" ht="15"/>
    <row r="127" spans="1:5" s="1" customFormat="1" ht="15"/>
    <row r="128" spans="1:5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  <row r="247" s="1" customFormat="1" ht="15"/>
    <row r="248" s="1" customFormat="1" ht="15"/>
    <row r="249" s="1" customFormat="1" ht="15"/>
    <row r="250" s="1" customFormat="1" ht="15"/>
    <row r="251" s="1" customFormat="1" ht="15"/>
    <row r="252" s="1" customFormat="1" ht="15"/>
    <row r="253" s="1" customFormat="1" ht="15"/>
    <row r="254" s="1" customFormat="1" ht="15"/>
    <row r="255" s="1" customFormat="1" ht="15"/>
    <row r="256" s="1" customFormat="1" ht="15"/>
    <row r="257" s="1" customFormat="1" ht="15"/>
    <row r="258" s="1" customFormat="1" ht="15"/>
    <row r="259" s="1" customFormat="1" ht="15"/>
    <row r="260" s="1" customFormat="1" ht="15"/>
    <row r="261" s="1" customFormat="1" ht="15"/>
    <row r="262" s="1" customFormat="1" ht="15"/>
    <row r="263" s="1" customFormat="1" ht="15"/>
    <row r="264" s="1" customFormat="1" ht="15"/>
    <row r="265" s="1" customFormat="1" ht="15"/>
    <row r="266" s="1" customFormat="1" ht="15"/>
    <row r="267" s="1" customFormat="1" ht="15"/>
    <row r="268" s="1" customFormat="1" ht="15"/>
    <row r="269" s="1" customFormat="1" ht="15"/>
    <row r="270" s="1" customFormat="1" ht="15"/>
    <row r="271" s="1" customFormat="1" ht="15"/>
    <row r="272" s="1" customFormat="1" ht="15"/>
    <row r="273" s="1" customFormat="1" ht="15"/>
    <row r="274" s="1" customFormat="1" ht="15"/>
    <row r="275" s="1" customFormat="1" ht="15"/>
    <row r="276" s="1" customFormat="1" ht="15"/>
    <row r="277" s="1" customFormat="1" ht="15"/>
    <row r="278" s="1" customFormat="1" ht="15"/>
    <row r="279" s="1" customFormat="1" ht="15"/>
    <row r="280" s="1" customFormat="1" ht="15"/>
    <row r="281" s="1" customFormat="1" ht="15"/>
    <row r="282" s="1" customFormat="1" ht="15"/>
    <row r="283" s="1" customFormat="1" ht="15"/>
    <row r="284" s="1" customFormat="1" ht="15"/>
    <row r="285" s="1" customFormat="1" ht="15"/>
    <row r="286" s="1" customFormat="1" ht="15"/>
    <row r="287" s="1" customFormat="1" ht="15"/>
    <row r="288" s="1" customFormat="1" ht="15"/>
    <row r="289" s="1" customFormat="1" ht="15"/>
    <row r="290" s="1" customFormat="1" ht="15"/>
    <row r="291" s="1" customFormat="1" ht="15"/>
    <row r="292" s="1" customFormat="1" ht="15"/>
    <row r="293" s="1" customFormat="1" ht="15"/>
    <row r="294" s="1" customFormat="1" ht="15"/>
    <row r="295" s="1" customFormat="1" ht="15"/>
    <row r="296" s="1" customFormat="1" ht="15"/>
    <row r="297" s="1" customFormat="1" ht="15"/>
    <row r="298" s="1" customFormat="1" ht="15"/>
    <row r="299" s="1" customFormat="1" ht="15"/>
    <row r="300" s="1" customFormat="1" ht="15"/>
    <row r="301" s="1" customFormat="1" ht="15"/>
    <row r="302" s="1" customFormat="1" ht="15"/>
    <row r="303" s="1" customFormat="1" ht="15"/>
    <row r="304" s="1" customFormat="1" ht="15"/>
    <row r="305" s="1" customFormat="1" ht="15"/>
    <row r="306" s="1" customFormat="1" ht="15"/>
    <row r="307" s="1" customFormat="1" ht="15"/>
    <row r="308" s="1" customFormat="1" ht="15"/>
    <row r="309" s="1" customFormat="1" ht="15"/>
    <row r="310" s="1" customFormat="1" ht="15"/>
    <row r="311" s="1" customFormat="1" ht="15"/>
    <row r="312" s="1" customFormat="1" ht="15"/>
    <row r="313" s="1" customFormat="1" ht="15"/>
    <row r="314" s="1" customFormat="1" ht="15"/>
    <row r="315" s="1" customFormat="1" ht="15"/>
    <row r="316" s="1" customFormat="1" ht="15"/>
    <row r="317" s="1" customFormat="1" ht="15"/>
    <row r="318" s="1" customFormat="1" ht="15"/>
    <row r="319" s="1" customFormat="1" ht="15"/>
    <row r="320" s="1" customFormat="1" ht="15"/>
    <row r="321" s="1" customFormat="1" ht="15"/>
    <row r="322" s="1" customFormat="1" ht="15"/>
    <row r="323" s="1" customFormat="1" ht="15"/>
    <row r="324" s="1" customFormat="1" ht="15"/>
    <row r="325" s="1" customFormat="1" ht="15"/>
    <row r="326" s="1" customFormat="1" ht="15"/>
    <row r="327" s="1" customFormat="1" ht="15"/>
    <row r="328" s="1" customFormat="1" ht="15"/>
    <row r="329" s="1" customFormat="1" ht="15"/>
    <row r="330" s="1" customFormat="1" ht="15"/>
    <row r="331" s="1" customFormat="1" ht="15"/>
    <row r="332" s="1" customFormat="1" ht="15"/>
    <row r="333" s="1" customFormat="1" ht="15"/>
    <row r="334" s="1" customFormat="1" ht="15"/>
    <row r="335" s="1" customFormat="1" ht="15"/>
    <row r="336" s="1" customFormat="1" ht="15"/>
    <row r="337" s="1" customFormat="1" ht="15"/>
    <row r="338" s="1" customFormat="1" ht="15"/>
    <row r="339" s="1" customFormat="1" ht="15"/>
    <row r="340" s="1" customFormat="1" ht="15"/>
    <row r="341" s="1" customFormat="1" ht="15"/>
    <row r="342" s="1" customFormat="1" ht="15"/>
    <row r="343" s="1" customFormat="1" ht="15"/>
    <row r="344" s="1" customFormat="1" ht="15"/>
    <row r="345" s="1" customFormat="1" ht="15"/>
    <row r="346" s="1" customFormat="1" ht="15"/>
    <row r="347" s="1" customFormat="1" ht="15"/>
    <row r="348" s="1" customFormat="1" ht="15"/>
    <row r="349" s="1" customFormat="1" ht="15"/>
    <row r="350" s="1" customFormat="1" ht="15"/>
    <row r="351" s="1" customFormat="1" ht="15"/>
    <row r="352" s="1" customFormat="1" ht="15"/>
    <row r="353" s="1" customFormat="1" ht="15"/>
    <row r="354" s="1" customFormat="1" ht="15"/>
    <row r="355" s="1" customFormat="1" ht="15"/>
    <row r="356" s="1" customFormat="1" ht="15"/>
    <row r="357" s="1" customFormat="1" ht="15"/>
    <row r="358" s="1" customFormat="1" ht="15"/>
    <row r="359" s="1" customFormat="1" ht="15"/>
    <row r="360" s="1" customFormat="1" ht="15"/>
    <row r="361" s="1" customFormat="1" ht="15"/>
    <row r="362" s="1" customFormat="1" ht="15"/>
    <row r="363" s="1" customFormat="1" ht="15"/>
    <row r="364" s="1" customFormat="1" ht="15"/>
    <row r="365" s="1" customFormat="1" ht="15"/>
    <row r="366" s="1" customFormat="1" ht="15"/>
    <row r="367" s="1" customFormat="1" ht="15"/>
    <row r="368" s="1" customFormat="1" ht="15"/>
    <row r="369" s="1" customFormat="1" ht="15"/>
    <row r="370" s="1" customFormat="1" ht="15"/>
    <row r="371" s="1" customFormat="1" ht="15"/>
    <row r="372" s="1" customFormat="1" ht="15"/>
    <row r="373" s="1" customFormat="1" ht="15"/>
    <row r="374" s="1" customFormat="1" ht="15"/>
    <row r="375" s="1" customFormat="1" ht="15"/>
    <row r="376" s="1" customFormat="1" ht="15"/>
    <row r="377" s="1" customFormat="1" ht="15"/>
    <row r="378" s="1" customFormat="1" ht="15"/>
    <row r="379" s="1" customFormat="1" ht="15"/>
    <row r="380" s="1" customFormat="1" ht="15"/>
    <row r="381" s="1" customFormat="1" ht="15"/>
    <row r="382" s="1" customFormat="1" ht="15"/>
    <row r="383" s="1" customFormat="1" ht="15"/>
    <row r="384" s="1" customFormat="1" ht="15"/>
    <row r="385" s="1" customFormat="1" ht="15"/>
    <row r="386" s="1" customFormat="1" ht="15"/>
    <row r="387" s="1" customFormat="1" ht="15"/>
    <row r="388" s="1" customFormat="1" ht="15"/>
    <row r="389" s="1" customFormat="1" ht="15"/>
    <row r="390" s="1" customFormat="1" ht="15"/>
    <row r="391" s="1" customFormat="1" ht="15"/>
    <row r="392" s="1" customFormat="1" ht="15"/>
    <row r="393" s="1" customFormat="1" ht="15"/>
    <row r="394" s="1" customFormat="1" ht="15"/>
    <row r="395" s="1" customFormat="1" ht="15"/>
    <row r="396" s="1" customFormat="1" ht="15"/>
    <row r="397" s="1" customFormat="1" ht="15"/>
    <row r="398" s="1" customFormat="1" ht="15"/>
    <row r="399" s="1" customFormat="1" ht="15"/>
    <row r="400" s="1" customFormat="1" ht="15"/>
    <row r="401" s="1" customFormat="1" ht="15"/>
    <row r="402" s="1" customFormat="1" ht="15"/>
    <row r="403" s="1" customFormat="1" ht="15"/>
    <row r="404" s="1" customFormat="1" ht="15"/>
    <row r="405" s="1" customFormat="1" ht="15"/>
    <row r="406" s="1" customFormat="1" ht="15"/>
    <row r="407" s="1" customFormat="1" ht="15"/>
    <row r="408" s="1" customFormat="1" ht="15"/>
    <row r="409" s="1" customFormat="1" ht="15"/>
    <row r="410" s="1" customFormat="1" ht="15"/>
    <row r="411" s="1" customFormat="1" ht="15"/>
    <row r="412" s="1" customFormat="1" ht="15"/>
    <row r="413" s="1" customFormat="1" ht="15"/>
    <row r="414" s="1" customFormat="1" ht="15"/>
    <row r="415" s="1" customFormat="1" ht="15"/>
    <row r="416" s="1" customFormat="1" ht="15"/>
    <row r="417" s="1" customFormat="1" ht="15"/>
    <row r="418" s="1" customFormat="1" ht="15"/>
    <row r="419" s="1" customFormat="1" ht="15"/>
    <row r="420" s="1" customFormat="1" ht="15"/>
    <row r="421" s="1" customFormat="1" ht="15"/>
    <row r="422" s="1" customFormat="1" ht="15"/>
    <row r="423" s="1" customFormat="1" ht="15"/>
    <row r="424" s="1" customFormat="1" ht="15"/>
    <row r="425" s="1" customFormat="1" ht="15"/>
    <row r="426" s="1" customFormat="1" ht="15"/>
    <row r="427" s="1" customFormat="1" ht="15"/>
    <row r="428" s="1" customFormat="1" ht="15"/>
    <row r="429" s="1" customFormat="1" ht="15"/>
    <row r="430" s="1" customFormat="1" ht="15"/>
    <row r="431" s="1" customFormat="1" ht="15"/>
    <row r="432" s="1" customFormat="1" ht="15"/>
    <row r="433" s="1" customFormat="1" ht="15"/>
    <row r="434" s="1" customFormat="1" ht="15"/>
    <row r="435" s="1" customFormat="1" ht="15"/>
    <row r="436" s="1" customFormat="1" ht="15"/>
    <row r="437" s="1" customFormat="1" ht="15"/>
    <row r="438" s="1" customFormat="1" ht="15"/>
    <row r="439" s="1" customFormat="1" ht="15"/>
    <row r="440" s="1" customFormat="1" ht="15"/>
    <row r="441" s="1" customFormat="1" ht="15"/>
    <row r="442" s="1" customFormat="1" ht="15"/>
    <row r="443" s="1" customFormat="1" ht="15"/>
    <row r="444" s="1" customFormat="1" ht="15"/>
    <row r="445" s="1" customFormat="1" ht="15"/>
    <row r="446" s="1" customFormat="1" ht="15"/>
    <row r="447" s="1" customFormat="1" ht="15"/>
    <row r="448" s="1" customFormat="1" ht="15"/>
    <row r="449" s="1" customFormat="1" ht="15"/>
    <row r="450" s="1" customFormat="1" ht="15"/>
    <row r="451" s="1" customFormat="1" ht="15"/>
    <row r="452" s="1" customFormat="1" ht="15"/>
    <row r="453" s="1" customFormat="1" ht="15"/>
    <row r="454" s="1" customFormat="1" ht="15"/>
    <row r="455" s="1" customFormat="1" ht="15"/>
    <row r="456" s="1" customFormat="1" ht="15"/>
    <row r="457" s="1" customFormat="1" ht="15"/>
    <row r="458" s="1" customFormat="1" ht="15"/>
    <row r="459" s="1" customFormat="1" ht="15"/>
    <row r="460" s="1" customFormat="1" ht="15"/>
    <row r="461" s="1" customFormat="1" ht="15"/>
    <row r="462" s="1" customFormat="1" ht="15"/>
    <row r="463" s="1" customFormat="1" ht="15"/>
    <row r="464" s="1" customFormat="1" ht="15"/>
    <row r="465" s="1" customFormat="1" ht="15"/>
    <row r="466" s="1" customFormat="1" ht="15"/>
    <row r="467" s="1" customFormat="1" ht="15"/>
    <row r="468" s="1" customFormat="1" ht="15"/>
    <row r="469" s="1" customFormat="1" ht="15"/>
    <row r="470" s="1" customFormat="1" ht="15"/>
    <row r="471" s="1" customFormat="1" ht="15"/>
    <row r="472" s="1" customFormat="1" ht="15"/>
    <row r="473" s="1" customFormat="1" ht="15"/>
    <row r="474" s="1" customFormat="1" ht="15"/>
    <row r="475" s="1" customFormat="1" ht="15"/>
    <row r="476" s="1" customFormat="1" ht="15"/>
    <row r="477" s="1" customFormat="1" ht="15"/>
    <row r="478" s="1" customFormat="1" ht="15"/>
    <row r="479" s="1" customFormat="1" ht="15"/>
    <row r="480" s="1" customFormat="1" ht="15"/>
    <row r="481" s="1" customFormat="1" ht="15"/>
    <row r="482" s="1" customFormat="1" ht="15"/>
    <row r="483" s="1" customFormat="1" ht="15"/>
    <row r="484" s="1" customFormat="1" ht="15"/>
    <row r="485" s="1" customFormat="1" ht="15"/>
    <row r="486" s="1" customFormat="1" ht="15"/>
    <row r="487" s="1" customFormat="1" ht="15"/>
    <row r="488" s="1" customFormat="1" ht="15"/>
    <row r="489" s="1" customFormat="1" ht="15"/>
    <row r="490" s="1" customFormat="1" ht="15"/>
    <row r="491" s="1" customFormat="1" ht="15"/>
    <row r="492" s="1" customFormat="1" ht="15"/>
    <row r="493" s="1" customFormat="1" ht="15"/>
    <row r="494" s="1" customFormat="1" ht="15"/>
    <row r="495" s="1" customFormat="1" ht="15"/>
    <row r="496" s="1" customFormat="1" ht="15"/>
    <row r="497" s="1" customFormat="1" ht="15"/>
    <row r="498" s="1" customFormat="1" ht="15"/>
    <row r="499" s="1" customFormat="1" ht="15"/>
    <row r="500" s="1" customFormat="1" ht="15"/>
    <row r="501" s="1" customFormat="1" ht="15"/>
    <row r="502" s="1" customFormat="1" ht="15"/>
    <row r="503" s="1" customFormat="1" ht="15"/>
    <row r="504" s="1" customFormat="1" ht="15"/>
    <row r="505" s="1" customFormat="1" ht="15"/>
    <row r="506" s="1" customFormat="1" ht="15"/>
    <row r="507" s="1" customFormat="1" ht="15"/>
    <row r="508" s="1" customFormat="1" ht="15"/>
    <row r="509" s="1" customFormat="1" ht="15"/>
    <row r="510" s="1" customFormat="1" ht="15"/>
    <row r="511" s="1" customFormat="1" ht="15"/>
    <row r="512" s="1" customFormat="1" ht="15"/>
    <row r="513" s="1" customFormat="1" ht="15"/>
    <row r="514" s="1" customFormat="1" ht="15"/>
    <row r="515" s="1" customFormat="1" ht="15"/>
    <row r="516" s="1" customFormat="1" ht="15"/>
    <row r="517" s="1" customFormat="1" ht="15"/>
    <row r="518" s="1" customFormat="1" ht="15"/>
    <row r="519" s="1" customFormat="1" ht="15"/>
    <row r="520" s="1" customFormat="1" ht="15"/>
    <row r="521" s="1" customFormat="1" ht="15"/>
    <row r="522" s="1" customFormat="1" ht="15"/>
    <row r="523" s="1" customFormat="1" ht="15"/>
    <row r="524" s="1" customFormat="1" ht="15"/>
    <row r="525" s="1" customFormat="1" ht="15"/>
    <row r="526" s="1" customFormat="1" ht="15"/>
    <row r="527" s="1" customFormat="1" ht="15"/>
    <row r="528" s="1" customFormat="1" ht="15"/>
    <row r="529" s="1" customFormat="1" ht="15"/>
    <row r="530" s="1" customFormat="1" ht="15"/>
    <row r="531" s="1" customFormat="1" ht="15"/>
    <row r="532" s="1" customFormat="1" ht="15"/>
    <row r="533" s="1" customFormat="1" ht="15"/>
    <row r="534" s="1" customFormat="1" ht="15"/>
    <row r="535" s="1" customFormat="1" ht="15"/>
    <row r="536" s="1" customFormat="1" ht="15"/>
    <row r="537" s="1" customFormat="1" ht="15"/>
    <row r="538" s="1" customFormat="1" ht="15"/>
    <row r="539" s="1" customFormat="1" ht="15"/>
    <row r="540" s="1" customFormat="1" ht="15"/>
    <row r="541" s="1" customFormat="1" ht="15"/>
    <row r="542" s="1" customFormat="1" ht="15"/>
    <row r="543" s="1" customFormat="1" ht="15"/>
    <row r="544" s="1" customFormat="1" ht="15"/>
    <row r="545" s="1" customFormat="1" ht="15"/>
    <row r="546" s="1" customFormat="1" ht="15"/>
    <row r="547" s="1" customFormat="1" ht="15"/>
    <row r="548" s="1" customFormat="1" ht="15"/>
    <row r="549" s="1" customFormat="1" ht="15"/>
    <row r="550" s="1" customFormat="1" ht="15"/>
    <row r="551" s="1" customFormat="1" ht="15"/>
    <row r="552" s="1" customFormat="1" ht="15"/>
    <row r="553" s="1" customFormat="1" ht="15"/>
    <row r="554" s="1" customFormat="1" ht="15"/>
    <row r="555" s="1" customFormat="1" ht="15"/>
    <row r="556" s="1" customFormat="1" ht="15"/>
    <row r="557" s="1" customFormat="1" ht="15"/>
    <row r="558" s="1" customFormat="1" ht="15"/>
    <row r="559" s="1" customFormat="1" ht="15"/>
    <row r="560" s="1" customFormat="1" ht="15"/>
    <row r="561" s="1" customFormat="1" ht="15"/>
    <row r="562" s="1" customFormat="1" ht="15"/>
    <row r="563" s="1" customFormat="1" ht="15"/>
    <row r="564" s="1" customFormat="1" ht="15"/>
    <row r="565" s="1" customFormat="1" ht="15"/>
    <row r="566" s="1" customFormat="1" ht="15"/>
    <row r="567" s="1" customFormat="1" ht="15"/>
    <row r="568" s="1" customFormat="1" ht="15"/>
    <row r="569" s="1" customFormat="1" ht="15"/>
    <row r="570" s="1" customFormat="1" ht="15"/>
    <row r="571" s="1" customFormat="1" ht="15"/>
    <row r="572" s="1" customFormat="1" ht="15"/>
    <row r="573" s="1" customFormat="1" ht="15"/>
    <row r="574" s="1" customFormat="1" ht="15"/>
    <row r="575" s="1" customFormat="1" ht="15"/>
    <row r="576" s="1" customFormat="1" ht="15"/>
    <row r="577" s="1" customFormat="1" ht="15"/>
    <row r="578" s="1" customFormat="1" ht="15"/>
    <row r="579" s="1" customFormat="1" ht="15"/>
    <row r="580" s="1" customFormat="1" ht="15"/>
    <row r="581" s="1" customFormat="1" ht="15"/>
    <row r="582" s="1" customFormat="1" ht="15"/>
    <row r="583" s="1" customFormat="1" ht="15"/>
    <row r="584" s="1" customFormat="1" ht="15"/>
    <row r="585" s="1" customFormat="1" ht="15"/>
    <row r="586" s="1" customFormat="1" ht="15"/>
    <row r="587" s="1" customFormat="1" ht="15"/>
    <row r="588" s="1" customFormat="1" ht="15"/>
    <row r="589" s="1" customFormat="1" ht="15"/>
    <row r="590" s="1" customFormat="1" ht="15"/>
    <row r="591" s="1" customFormat="1" ht="15"/>
    <row r="592" s="1" customFormat="1" ht="15"/>
    <row r="593" s="1" customFormat="1" ht="15"/>
    <row r="594" s="1" customFormat="1" ht="15"/>
    <row r="595" s="1" customFormat="1" ht="15"/>
    <row r="596" s="1" customFormat="1" ht="15"/>
    <row r="597" s="1" customFormat="1" ht="15"/>
    <row r="598" s="1" customFormat="1" ht="15"/>
    <row r="599" s="1" customFormat="1" ht="15"/>
    <row r="600" s="1" customFormat="1" ht="15"/>
    <row r="601" s="1" customFormat="1" ht="15"/>
    <row r="602" s="1" customFormat="1" ht="15"/>
    <row r="603" s="1" customFormat="1" ht="15"/>
    <row r="604" s="1" customFormat="1" ht="15"/>
    <row r="605" s="1" customFormat="1" ht="15"/>
    <row r="606" s="1" customFormat="1" ht="15"/>
    <row r="607" s="1" customFormat="1" ht="15"/>
    <row r="608" s="1" customFormat="1" ht="15"/>
    <row r="609" s="1" customFormat="1" ht="15"/>
    <row r="610" s="1" customFormat="1" ht="15"/>
    <row r="611" s="1" customFormat="1" ht="15"/>
    <row r="612" s="1" customFormat="1" ht="15"/>
    <row r="613" s="1" customFormat="1" ht="15"/>
    <row r="614" s="1" customFormat="1" ht="15"/>
    <row r="615" s="1" customFormat="1" ht="15"/>
    <row r="616" s="1" customFormat="1" ht="15"/>
    <row r="617" s="1" customFormat="1" ht="15"/>
    <row r="618" s="1" customFormat="1" ht="15"/>
    <row r="619" s="1" customFormat="1" ht="15"/>
    <row r="620" s="1" customFormat="1" ht="15"/>
    <row r="621" s="1" customFormat="1" ht="15"/>
    <row r="622" s="1" customFormat="1" ht="15"/>
    <row r="623" s="1" customFormat="1" ht="15"/>
    <row r="624" s="1" customFormat="1" ht="15"/>
    <row r="625" s="1" customFormat="1" ht="15"/>
    <row r="626" s="1" customFormat="1" ht="15"/>
    <row r="627" s="1" customFormat="1" ht="15"/>
    <row r="628" s="1" customFormat="1" ht="15"/>
    <row r="629" s="1" customFormat="1" ht="15"/>
    <row r="630" s="1" customFormat="1" ht="15"/>
    <row r="631" s="1" customFormat="1" ht="15"/>
    <row r="632" s="1" customFormat="1" ht="15"/>
    <row r="633" s="1" customFormat="1" ht="15"/>
    <row r="634" s="1" customFormat="1" ht="15"/>
    <row r="635" s="1" customFormat="1" ht="15"/>
    <row r="636" s="1" customFormat="1" ht="15"/>
    <row r="637" s="1" customFormat="1" ht="15"/>
    <row r="638" s="1" customFormat="1" ht="15"/>
    <row r="639" s="1" customFormat="1" ht="15"/>
    <row r="640" s="1" customFormat="1" ht="15"/>
    <row r="641" s="1" customFormat="1" ht="15"/>
    <row r="642" s="1" customFormat="1" ht="15"/>
    <row r="643" s="1" customFormat="1" ht="15"/>
    <row r="644" s="1" customFormat="1" ht="15"/>
    <row r="645" s="1" customFormat="1" ht="15"/>
    <row r="646" s="1" customFormat="1" ht="15"/>
    <row r="647" s="1" customFormat="1" ht="15"/>
    <row r="648" s="1" customFormat="1" ht="15"/>
    <row r="649" s="1" customFormat="1" ht="15"/>
    <row r="650" s="1" customFormat="1" ht="15"/>
    <row r="651" s="1" customFormat="1" ht="15"/>
    <row r="652" s="1" customFormat="1" ht="15"/>
    <row r="653" s="1" customFormat="1" ht="15"/>
    <row r="654" s="1" customFormat="1" ht="15"/>
    <row r="655" s="1" customFormat="1" ht="15"/>
    <row r="656" s="1" customFormat="1" ht="15"/>
    <row r="657" s="1" customFormat="1" ht="15"/>
    <row r="658" s="1" customFormat="1" ht="15"/>
    <row r="659" s="1" customFormat="1" ht="15"/>
    <row r="660" s="1" customFormat="1" ht="15"/>
    <row r="661" s="1" customFormat="1" ht="15"/>
    <row r="662" s="1" customFormat="1" ht="15"/>
    <row r="663" s="1" customFormat="1" ht="15"/>
    <row r="664" s="1" customFormat="1" ht="15"/>
    <row r="665" s="1" customFormat="1" ht="15"/>
    <row r="666" s="1" customFormat="1" ht="15"/>
    <row r="667" s="1" customFormat="1" ht="15"/>
    <row r="668" s="1" customFormat="1" ht="15"/>
    <row r="669" s="1" customFormat="1" ht="15"/>
    <row r="670" s="1" customFormat="1" ht="15"/>
    <row r="671" s="1" customFormat="1" ht="15"/>
    <row r="672" s="1" customFormat="1" ht="15"/>
    <row r="673" s="1" customFormat="1" ht="15"/>
    <row r="674" s="1" customFormat="1" ht="15"/>
    <row r="675" s="1" customFormat="1" ht="15"/>
    <row r="676" s="1" customFormat="1" ht="15"/>
    <row r="677" s="1" customFormat="1" ht="15"/>
    <row r="678" s="1" customFormat="1" ht="15"/>
    <row r="679" s="1" customFormat="1" ht="15"/>
    <row r="680" s="1" customFormat="1" ht="15"/>
    <row r="681" s="1" customFormat="1" ht="15"/>
    <row r="682" s="1" customFormat="1" ht="15"/>
    <row r="683" s="1" customFormat="1" ht="15"/>
    <row r="684" s="1" customFormat="1" ht="15"/>
    <row r="685" s="1" customFormat="1" ht="15"/>
    <row r="686" s="1" customFormat="1" ht="15"/>
    <row r="687" s="1" customFormat="1" ht="15"/>
    <row r="688" s="1" customFormat="1" ht="15"/>
    <row r="689" s="1" customFormat="1" ht="15"/>
    <row r="690" s="1" customFormat="1" ht="15"/>
    <row r="691" s="1" customFormat="1" ht="15"/>
    <row r="692" s="1" customFormat="1" ht="15"/>
    <row r="693" s="1" customFormat="1" ht="15"/>
    <row r="694" s="1" customFormat="1" ht="15"/>
    <row r="695" s="1" customFormat="1" ht="15"/>
    <row r="696" s="1" customFormat="1" ht="15"/>
    <row r="697" s="1" customFormat="1" ht="15"/>
    <row r="698" s="1" customFormat="1" ht="15"/>
    <row r="699" s="1" customFormat="1" ht="15"/>
    <row r="700" s="1" customFormat="1" ht="15"/>
    <row r="701" s="1" customFormat="1" ht="15"/>
    <row r="702" s="1" customFormat="1" ht="15"/>
    <row r="703" s="1" customFormat="1" ht="15"/>
    <row r="704" s="1" customFormat="1" ht="15"/>
    <row r="705" s="1" customFormat="1" ht="15"/>
    <row r="706" s="1" customFormat="1" ht="15"/>
    <row r="707" s="1" customFormat="1" ht="15"/>
    <row r="708" s="1" customFormat="1" ht="15"/>
    <row r="709" s="1" customFormat="1" ht="15"/>
    <row r="710" s="1" customFormat="1" ht="15"/>
    <row r="711" s="1" customFormat="1" ht="15"/>
    <row r="712" s="1" customFormat="1" ht="15"/>
    <row r="713" s="1" customFormat="1" ht="15"/>
    <row r="714" s="1" customFormat="1" ht="15"/>
    <row r="715" s="1" customFormat="1" ht="15"/>
    <row r="716" s="1" customFormat="1" ht="15"/>
    <row r="717" s="1" customFormat="1" ht="15"/>
    <row r="718" s="1" customFormat="1" ht="15"/>
    <row r="719" s="1" customFormat="1" ht="15"/>
    <row r="720" s="1" customFormat="1" ht="15"/>
    <row r="721" s="1" customFormat="1" ht="15"/>
    <row r="722" s="1" customFormat="1" ht="15"/>
    <row r="723" s="1" customFormat="1" ht="15"/>
    <row r="724" s="1" customFormat="1" ht="15"/>
    <row r="725" s="1" customFormat="1" ht="15"/>
    <row r="726" s="1" customFormat="1" ht="15"/>
    <row r="727" s="1" customFormat="1" ht="15"/>
    <row r="728" s="1" customFormat="1" ht="15"/>
    <row r="729" s="1" customFormat="1" ht="15"/>
    <row r="730" s="1" customFormat="1" ht="15"/>
    <row r="731" s="1" customFormat="1" ht="15"/>
    <row r="732" s="1" customFormat="1" ht="15"/>
    <row r="733" s="1" customFormat="1" ht="15"/>
    <row r="734" s="1" customFormat="1" ht="15"/>
    <row r="735" s="1" customFormat="1" ht="15"/>
    <row r="736" s="1" customFormat="1" ht="15"/>
    <row r="737" s="1" customFormat="1" ht="15"/>
    <row r="738" s="1" customFormat="1" ht="15"/>
    <row r="739" s="1" customFormat="1" ht="15"/>
    <row r="740" s="1" customFormat="1" ht="15"/>
    <row r="741" s="1" customFormat="1" ht="15"/>
    <row r="742" s="1" customFormat="1" ht="15"/>
    <row r="743" s="1" customFormat="1" ht="15"/>
    <row r="744" s="1" customFormat="1" ht="15"/>
    <row r="745" s="1" customFormat="1" ht="15"/>
    <row r="746" s="1" customFormat="1" ht="15"/>
    <row r="747" s="1" customFormat="1" ht="15"/>
    <row r="748" s="1" customFormat="1" ht="15"/>
    <row r="749" s="1" customFormat="1" ht="15"/>
    <row r="750" s="1" customFormat="1" ht="15"/>
    <row r="751" s="1" customFormat="1" ht="15"/>
    <row r="752" s="1" customFormat="1" ht="15"/>
    <row r="753" s="1" customFormat="1" ht="15"/>
    <row r="754" s="1" customFormat="1" ht="15"/>
    <row r="755" s="1" customFormat="1" ht="15"/>
    <row r="756" s="1" customFormat="1" ht="15"/>
    <row r="757" s="1" customFormat="1" ht="15"/>
    <row r="758" s="1" customFormat="1" ht="15"/>
    <row r="759" s="1" customFormat="1" ht="15"/>
    <row r="760" s="1" customFormat="1" ht="15"/>
    <row r="761" s="1" customFormat="1" ht="15"/>
    <row r="762" s="1" customFormat="1" ht="15"/>
    <row r="763" s="1" customFormat="1" ht="15"/>
    <row r="764" s="1" customFormat="1" ht="15"/>
    <row r="765" s="1" customFormat="1" ht="15"/>
    <row r="766" s="1" customFormat="1" ht="15"/>
    <row r="767" s="1" customFormat="1" ht="15"/>
    <row r="768" s="1" customFormat="1" ht="15"/>
    <row r="769" s="1" customFormat="1" ht="15"/>
    <row r="770" s="1" customFormat="1" ht="15"/>
    <row r="771" s="1" customFormat="1" ht="15"/>
    <row r="772" s="1" customFormat="1" ht="15"/>
    <row r="773" s="1" customFormat="1" ht="15"/>
    <row r="774" s="1" customFormat="1" ht="15"/>
    <row r="775" s="1" customFormat="1" ht="15"/>
    <row r="776" s="1" customFormat="1" ht="15"/>
    <row r="777" s="1" customFormat="1" ht="15"/>
    <row r="778" s="1" customFormat="1" ht="15"/>
    <row r="779" s="1" customFormat="1" ht="15"/>
    <row r="780" s="1" customFormat="1" ht="15"/>
    <row r="781" s="1" customFormat="1" ht="15"/>
    <row r="782" s="1" customFormat="1" ht="15"/>
    <row r="783" s="1" customFormat="1" ht="15"/>
    <row r="784" s="1" customFormat="1" ht="15"/>
    <row r="785" s="1" customFormat="1" ht="15"/>
    <row r="786" s="1" customFormat="1" ht="15"/>
    <row r="787" s="1" customFormat="1" ht="15"/>
    <row r="788" s="1" customFormat="1" ht="15"/>
    <row r="789" s="1" customFormat="1" ht="15"/>
    <row r="790" s="1" customFormat="1" ht="15"/>
    <row r="791" s="1" customFormat="1" ht="15"/>
    <row r="792" s="1" customFormat="1" ht="15"/>
    <row r="793" s="1" customFormat="1" ht="15"/>
    <row r="794" s="1" customFormat="1" ht="15"/>
    <row r="795" s="1" customFormat="1" ht="15"/>
    <row r="796" s="1" customFormat="1" ht="15"/>
    <row r="797" s="1" customFormat="1" ht="15"/>
    <row r="798" s="1" customFormat="1" ht="15"/>
    <row r="799" s="1" customFormat="1" ht="15"/>
    <row r="800" s="1" customFormat="1" ht="15"/>
    <row r="801" s="1" customFormat="1" ht="15"/>
    <row r="802" s="1" customFormat="1" ht="15"/>
    <row r="803" s="1" customFormat="1" ht="15"/>
    <row r="804" s="1" customFormat="1" ht="15"/>
    <row r="805" s="1" customFormat="1" ht="15"/>
    <row r="806" s="1" customFormat="1" ht="15"/>
    <row r="807" s="1" customFormat="1" ht="15"/>
    <row r="808" s="1" customFormat="1" ht="15"/>
    <row r="809" s="1" customFormat="1" ht="15"/>
    <row r="810" s="1" customFormat="1" ht="15"/>
    <row r="811" s="1" customFormat="1" ht="15"/>
    <row r="812" s="1" customFormat="1" ht="15"/>
    <row r="813" s="1" customFormat="1" ht="15"/>
    <row r="814" s="1" customFormat="1" ht="15"/>
    <row r="815" s="1" customFormat="1" ht="15"/>
    <row r="816" s="1" customFormat="1" ht="15"/>
    <row r="817" s="1" customFormat="1" ht="15"/>
    <row r="818" s="1" customFormat="1" ht="15"/>
    <row r="819" s="1" customFormat="1" ht="15"/>
    <row r="820" s="1" customFormat="1" ht="15"/>
    <row r="821" s="1" customFormat="1" ht="15"/>
    <row r="822" s="1" customFormat="1" ht="15"/>
    <row r="823" s="1" customFormat="1" ht="15"/>
    <row r="824" s="1" customFormat="1" ht="15"/>
    <row r="825" s="1" customFormat="1" ht="15"/>
    <row r="826" s="1" customFormat="1" ht="15"/>
    <row r="827" s="1" customFormat="1" ht="15"/>
    <row r="828" s="1" customFormat="1" ht="15"/>
    <row r="829" s="1" customFormat="1" ht="15"/>
    <row r="830" s="1" customFormat="1" ht="15"/>
    <row r="831" s="1" customFormat="1" ht="15"/>
    <row r="832" s="1" customFormat="1" ht="15"/>
    <row r="833" s="1" customFormat="1" ht="15"/>
    <row r="834" s="1" customFormat="1" ht="15"/>
    <row r="835" s="1" customFormat="1" ht="15"/>
    <row r="836" s="1" customFormat="1" ht="15"/>
    <row r="837" s="1" customFormat="1" ht="15"/>
    <row r="838" s="1" customFormat="1" ht="15"/>
    <row r="839" s="1" customFormat="1" ht="15"/>
    <row r="840" s="1" customFormat="1" ht="15"/>
    <row r="841" s="1" customFormat="1" ht="15"/>
    <row r="842" s="1" customFormat="1" ht="15"/>
    <row r="843" s="1" customFormat="1" ht="15"/>
    <row r="844" s="1" customFormat="1" ht="15"/>
    <row r="845" s="1" customFormat="1" ht="15"/>
    <row r="846" s="1" customFormat="1" ht="15"/>
    <row r="847" s="1" customFormat="1" ht="15"/>
    <row r="848" s="1" customFormat="1" ht="15"/>
    <row r="849" s="1" customFormat="1" ht="15"/>
    <row r="850" s="1" customFormat="1" ht="15"/>
    <row r="851" s="1" customFormat="1" ht="15"/>
    <row r="852" s="1" customFormat="1" ht="15"/>
    <row r="853" s="1" customFormat="1" ht="15"/>
    <row r="854" s="1" customFormat="1" ht="15"/>
    <row r="855" s="1" customFormat="1" ht="15"/>
    <row r="856" s="1" customFormat="1" ht="15"/>
    <row r="857" s="1" customFormat="1" ht="15"/>
    <row r="858" s="1" customFormat="1" ht="15"/>
    <row r="859" s="1" customFormat="1" ht="15"/>
    <row r="860" s="1" customFormat="1" ht="15"/>
    <row r="861" s="1" customFormat="1" ht="15"/>
    <row r="862" s="1" customFormat="1" ht="15"/>
    <row r="863" s="1" customFormat="1" ht="15"/>
    <row r="864" s="1" customFormat="1" ht="15"/>
    <row r="865" s="1" customFormat="1" ht="15"/>
    <row r="866" s="1" customFormat="1" ht="15"/>
    <row r="867" s="1" customFormat="1" ht="15"/>
    <row r="868" s="1" customFormat="1" ht="15"/>
    <row r="869" s="1" customFormat="1" ht="15"/>
    <row r="870" s="1" customFormat="1" ht="15"/>
    <row r="871" s="1" customFormat="1" ht="15"/>
    <row r="872" s="1" customFormat="1" ht="15"/>
    <row r="873" s="1" customFormat="1" ht="15"/>
    <row r="874" s="1" customFormat="1" ht="15"/>
    <row r="875" s="1" customFormat="1" ht="15"/>
    <row r="876" s="1" customFormat="1" ht="15"/>
    <row r="877" s="1" customFormat="1" ht="15"/>
    <row r="878" s="1" customFormat="1" ht="15"/>
    <row r="879" s="1" customFormat="1" ht="15"/>
    <row r="880" s="1" customFormat="1" ht="15"/>
    <row r="881" s="1" customFormat="1" ht="15"/>
    <row r="882" s="1" customFormat="1" ht="15"/>
    <row r="883" s="1" customFormat="1" ht="15"/>
    <row r="884" s="1" customFormat="1" ht="15"/>
    <row r="885" s="1" customFormat="1" ht="15"/>
    <row r="886" s="1" customFormat="1" ht="15"/>
    <row r="887" s="1" customFormat="1" ht="15"/>
    <row r="888" s="1" customFormat="1" ht="15"/>
    <row r="889" s="1" customFormat="1" ht="15"/>
    <row r="890" s="1" customFormat="1" ht="15"/>
    <row r="891" s="1" customFormat="1" ht="15"/>
    <row r="892" s="1" customFormat="1" ht="15"/>
    <row r="893" s="1" customFormat="1" ht="15"/>
    <row r="894" s="1" customFormat="1" ht="15"/>
    <row r="895" s="1" customFormat="1" ht="15"/>
    <row r="896" s="1" customFormat="1" ht="15"/>
    <row r="897" s="1" customFormat="1" ht="15"/>
    <row r="898" s="1" customFormat="1" ht="15"/>
    <row r="899" s="1" customFormat="1" ht="15"/>
    <row r="900" s="1" customFormat="1" ht="15"/>
    <row r="901" s="1" customFormat="1" ht="15"/>
    <row r="902" s="1" customFormat="1" ht="15"/>
    <row r="903" s="1" customFormat="1" ht="15"/>
    <row r="904" s="1" customFormat="1" ht="15"/>
    <row r="905" s="1" customFormat="1" ht="15"/>
    <row r="906" s="1" customFormat="1" ht="15"/>
    <row r="907" s="1" customFormat="1" ht="15"/>
    <row r="908" s="1" customFormat="1" ht="15"/>
    <row r="909" s="1" customFormat="1" ht="15"/>
    <row r="910" s="1" customFormat="1" ht="15"/>
    <row r="911" s="1" customFormat="1" ht="15"/>
    <row r="912" s="1" customFormat="1" ht="15"/>
    <row r="913" s="1" customFormat="1" ht="15"/>
    <row r="914" s="1" customFormat="1" ht="15"/>
    <row r="915" s="1" customFormat="1" ht="15"/>
    <row r="916" s="1" customFormat="1" ht="15"/>
    <row r="917" s="1" customFormat="1" ht="15"/>
    <row r="918" s="1" customFormat="1" ht="15"/>
    <row r="919" s="1" customFormat="1" ht="15"/>
    <row r="920" s="1" customFormat="1" ht="15"/>
    <row r="921" s="1" customFormat="1" ht="15"/>
    <row r="922" s="1" customFormat="1" ht="15"/>
    <row r="923" s="1" customFormat="1" ht="15"/>
    <row r="924" s="1" customFormat="1" ht="15"/>
    <row r="925" s="1" customFormat="1" ht="15"/>
    <row r="926" s="1" customFormat="1" ht="15"/>
    <row r="927" s="1" customFormat="1" ht="15"/>
    <row r="928" s="1" customFormat="1" ht="15"/>
    <row r="929" s="1" customFormat="1" ht="15"/>
    <row r="930" s="1" customFormat="1" ht="15"/>
    <row r="931" s="1" customFormat="1" ht="15"/>
    <row r="932" s="1" customFormat="1" ht="15"/>
    <row r="933" s="1" customFormat="1" ht="15"/>
    <row r="934" s="1" customFormat="1" ht="15"/>
    <row r="935" s="1" customFormat="1" ht="15"/>
    <row r="936" s="1" customFormat="1" ht="15"/>
    <row r="937" s="1" customFormat="1" ht="15"/>
    <row r="938" s="1" customFormat="1" ht="15"/>
    <row r="939" s="1" customFormat="1" ht="15"/>
    <row r="940" s="1" customFormat="1" ht="15"/>
    <row r="941" s="1" customFormat="1" ht="15"/>
    <row r="942" s="1" customFormat="1" ht="15"/>
    <row r="943" s="1" customFormat="1" ht="15"/>
    <row r="944" s="1" customFormat="1" ht="15"/>
    <row r="945" s="1" customFormat="1" ht="15"/>
    <row r="946" s="1" customFormat="1" ht="15"/>
    <row r="947" s="1" customFormat="1" ht="15"/>
    <row r="948" s="1" customFormat="1" ht="15"/>
    <row r="949" s="1" customFormat="1" ht="15"/>
    <row r="950" s="1" customFormat="1" ht="15"/>
    <row r="951" s="1" customFormat="1" ht="15"/>
    <row r="952" s="1" customFormat="1" ht="15"/>
    <row r="953" s="1" customFormat="1" ht="15"/>
    <row r="954" s="1" customFormat="1" ht="15"/>
    <row r="955" s="1" customFormat="1" ht="15"/>
    <row r="956" s="1" customFormat="1" ht="15"/>
    <row r="957" s="1" customFormat="1" ht="15"/>
    <row r="958" s="1" customFormat="1" ht="15"/>
    <row r="959" s="1" customFormat="1" ht="15"/>
    <row r="960" s="1" customFormat="1" ht="15"/>
    <row r="961" s="1" customFormat="1" ht="15"/>
    <row r="962" s="1" customFormat="1" ht="15"/>
    <row r="963" s="1" customFormat="1" ht="15"/>
    <row r="964" s="1" customFormat="1" ht="15"/>
    <row r="965" s="1" customFormat="1" ht="15"/>
    <row r="966" s="1" customFormat="1" ht="15"/>
    <row r="967" s="1" customFormat="1" ht="15"/>
    <row r="968" s="1" customFormat="1" ht="15"/>
    <row r="969" s="1" customFormat="1" ht="15"/>
    <row r="970" s="1" customFormat="1" ht="15"/>
    <row r="971" s="1" customFormat="1" ht="15"/>
    <row r="972" s="1" customFormat="1" ht="15"/>
    <row r="973" s="1" customFormat="1" ht="15"/>
    <row r="974" s="1" customFormat="1" ht="15"/>
    <row r="975" s="1" customFormat="1" ht="15"/>
    <row r="976" s="1" customFormat="1" ht="15"/>
    <row r="977" s="1" customFormat="1" ht="15"/>
    <row r="978" s="1" customFormat="1" ht="15"/>
    <row r="979" s="1" customFormat="1" ht="15"/>
    <row r="980" s="1" customFormat="1" ht="15"/>
    <row r="981" s="1" customFormat="1" ht="15"/>
    <row r="982" s="1" customFormat="1" ht="15"/>
    <row r="983" s="1" customFormat="1" ht="15"/>
    <row r="984" s="1" customFormat="1" ht="15"/>
    <row r="985" s="1" customFormat="1" ht="15"/>
    <row r="986" s="1" customFormat="1" ht="15"/>
    <row r="987" s="1" customFormat="1" ht="15"/>
    <row r="988" s="1" customFormat="1" ht="15"/>
    <row r="989" s="1" customFormat="1" ht="15"/>
    <row r="990" s="1" customFormat="1" ht="15"/>
    <row r="991" s="1" customFormat="1" ht="15"/>
    <row r="992" s="1" customFormat="1" ht="15"/>
    <row r="993" s="1" customFormat="1" ht="15"/>
    <row r="994" s="1" customFormat="1" ht="15"/>
    <row r="995" s="1" customFormat="1" ht="15"/>
    <row r="996" s="1" customFormat="1" ht="15"/>
    <row r="997" s="1" customFormat="1" ht="15"/>
    <row r="998" s="1" customFormat="1" ht="15"/>
    <row r="999" s="1" customFormat="1" ht="15"/>
    <row r="1000" s="1" customFormat="1" ht="15"/>
    <row r="1001" s="1" customFormat="1" ht="15"/>
    <row r="1002" s="1" customFormat="1" ht="15"/>
    <row r="1003" s="1" customFormat="1" ht="15"/>
    <row r="1004" s="1" customFormat="1" ht="15"/>
    <row r="1005" s="1" customFormat="1" ht="15"/>
    <row r="1006" s="1" customFormat="1" ht="15"/>
    <row r="1007" s="1" customFormat="1" ht="15"/>
    <row r="1008" s="1" customFormat="1" ht="15"/>
    <row r="1009" s="1" customFormat="1" ht="15"/>
    <row r="1010" s="1" customFormat="1" ht="15"/>
    <row r="1011" s="1" customFormat="1" ht="15"/>
    <row r="1012" s="1" customFormat="1" ht="15"/>
    <row r="1013" s="1" customFormat="1" ht="15"/>
    <row r="1014" s="1" customFormat="1" ht="15"/>
    <row r="1015" s="1" customFormat="1" ht="15"/>
    <row r="1016" s="1" customFormat="1" ht="15"/>
    <row r="1017" s="1" customFormat="1" ht="15"/>
    <row r="1018" s="1" customFormat="1" ht="15"/>
    <row r="1019" s="1" customFormat="1" ht="15"/>
    <row r="1020" s="1" customFormat="1" ht="15"/>
    <row r="1021" s="1" customFormat="1" ht="15"/>
    <row r="1022" s="1" customFormat="1" ht="15"/>
    <row r="1023" s="1" customFormat="1" ht="15"/>
    <row r="1024" s="1" customFormat="1" ht="15"/>
    <row r="1025" s="1" customFormat="1" ht="15"/>
    <row r="1026" s="1" customFormat="1" ht="15"/>
    <row r="1027" s="1" customFormat="1" ht="15"/>
    <row r="1028" s="1" customFormat="1" ht="15"/>
    <row r="1029" s="1" customFormat="1" ht="15"/>
    <row r="1030" s="1" customFormat="1" ht="15"/>
    <row r="1031" s="1" customFormat="1" ht="15"/>
    <row r="1032" s="1" customFormat="1" ht="15"/>
    <row r="1033" s="1" customFormat="1" ht="15"/>
    <row r="1034" s="1" customFormat="1" ht="15"/>
    <row r="1035" s="1" customFormat="1" ht="15"/>
    <row r="1036" s="1" customFormat="1" ht="15"/>
    <row r="1037" s="1" customFormat="1" ht="15"/>
    <row r="1038" s="1" customFormat="1" ht="15"/>
    <row r="1039" s="1" customFormat="1" ht="15"/>
    <row r="1040" s="1" customFormat="1" ht="15"/>
    <row r="1041" s="1" customFormat="1" ht="15"/>
    <row r="1042" s="1" customFormat="1" ht="15"/>
    <row r="1043" s="1" customFormat="1" ht="15"/>
    <row r="1044" s="1" customFormat="1" ht="15"/>
    <row r="1045" s="1" customFormat="1" ht="15"/>
    <row r="1046" s="1" customFormat="1" ht="15"/>
    <row r="1047" s="1" customFormat="1" ht="15"/>
    <row r="1048" s="1" customFormat="1" ht="15"/>
    <row r="1049" s="1" customFormat="1" ht="15"/>
    <row r="1050" s="1" customFormat="1" ht="15"/>
    <row r="1051" s="1" customFormat="1" ht="15"/>
    <row r="1052" s="1" customFormat="1" ht="15"/>
    <row r="1053" s="1" customFormat="1" ht="15"/>
    <row r="1054" s="1" customFormat="1" ht="15"/>
    <row r="1055" s="1" customFormat="1" ht="15"/>
    <row r="1056" s="1" customFormat="1" ht="15"/>
    <row r="1057" s="1" customFormat="1" ht="15"/>
    <row r="1058" s="1" customFormat="1" ht="15"/>
    <row r="1059" s="1" customFormat="1" ht="15"/>
    <row r="1060" s="1" customFormat="1" ht="15"/>
    <row r="1061" s="1" customFormat="1" ht="15"/>
    <row r="1062" s="1" customFormat="1" ht="15"/>
    <row r="1063" s="1" customFormat="1" ht="15"/>
    <row r="1064" s="1" customFormat="1" ht="15"/>
    <row r="1065" s="1" customFormat="1" ht="15"/>
    <row r="1066" s="1" customFormat="1" ht="15"/>
    <row r="1067" s="1" customFormat="1" ht="15"/>
    <row r="1068" s="1" customFormat="1" ht="15"/>
    <row r="1069" s="1" customFormat="1" ht="15"/>
    <row r="1070" s="1" customFormat="1" ht="15"/>
    <row r="1071" s="1" customFormat="1" ht="15"/>
    <row r="1072" s="1" customFormat="1" ht="15"/>
    <row r="1073" s="1" customFormat="1" ht="15"/>
    <row r="1074" s="1" customFormat="1" ht="15"/>
    <row r="1075" s="1" customFormat="1" ht="15"/>
    <row r="1076" s="1" customFormat="1" ht="15"/>
    <row r="1077" s="1" customFormat="1" ht="15"/>
    <row r="1078" s="1" customFormat="1" ht="15"/>
    <row r="1079" s="1" customFormat="1" ht="15"/>
    <row r="1080" s="1" customFormat="1" ht="15"/>
    <row r="1081" s="1" customFormat="1" ht="15"/>
    <row r="1082" s="1" customFormat="1" ht="15"/>
    <row r="1083" s="1" customFormat="1" ht="15"/>
    <row r="1084" s="1" customFormat="1" ht="15"/>
    <row r="1085" s="1" customFormat="1" ht="15"/>
    <row r="1086" s="1" customFormat="1" ht="15"/>
    <row r="1087" s="1" customFormat="1" ht="15"/>
    <row r="1088" s="1" customFormat="1" ht="15"/>
    <row r="1089" s="1" customFormat="1" ht="15"/>
    <row r="1090" s="1" customFormat="1" ht="15"/>
    <row r="1091" s="1" customFormat="1" ht="15"/>
    <row r="1092" s="1" customFormat="1" ht="15"/>
    <row r="1093" s="1" customFormat="1" ht="15"/>
    <row r="1094" s="1" customFormat="1" ht="15"/>
    <row r="1095" s="1" customFormat="1" ht="15"/>
    <row r="1096" s="1" customFormat="1" ht="15"/>
    <row r="1097" s="1" customFormat="1" ht="15"/>
    <row r="1098" s="1" customFormat="1" ht="15"/>
    <row r="1099" s="1" customFormat="1" ht="15"/>
    <row r="1100" s="1" customFormat="1" ht="15"/>
    <row r="1101" s="1" customFormat="1" ht="15"/>
    <row r="1102" s="1" customFormat="1" ht="15"/>
    <row r="1103" s="1" customFormat="1" ht="15"/>
    <row r="1104" s="1" customFormat="1" ht="15"/>
    <row r="1105" s="1" customFormat="1" ht="15"/>
    <row r="1106" s="1" customFormat="1" ht="15"/>
    <row r="1107" s="1" customFormat="1" ht="15"/>
    <row r="1108" s="1" customFormat="1" ht="15"/>
    <row r="1109" s="1" customFormat="1" ht="15"/>
    <row r="1110" s="1" customFormat="1" ht="15"/>
    <row r="1111" s="1" customFormat="1" ht="15"/>
    <row r="1112" s="1" customFormat="1" ht="15"/>
    <row r="1113" s="1" customFormat="1" ht="15"/>
    <row r="1114" s="1" customFormat="1" ht="15"/>
    <row r="1115" s="1" customFormat="1" ht="15"/>
    <row r="1116" s="1" customFormat="1" ht="15"/>
    <row r="1117" s="1" customFormat="1" ht="15"/>
    <row r="1118" s="1" customFormat="1" ht="15"/>
    <row r="1119" s="1" customFormat="1" ht="15"/>
    <row r="1120" s="1" customFormat="1" ht="15"/>
    <row r="1121" s="1" customFormat="1" ht="15"/>
    <row r="1122" s="1" customFormat="1" ht="15"/>
    <row r="1123" s="1" customFormat="1" ht="15"/>
    <row r="1124" s="1" customFormat="1" ht="15"/>
    <row r="1125" s="1" customFormat="1" ht="15"/>
    <row r="1126" s="1" customFormat="1" ht="15"/>
    <row r="1127" s="1" customFormat="1" ht="15"/>
    <row r="1128" s="1" customFormat="1" ht="15"/>
    <row r="1129" s="1" customFormat="1" ht="15"/>
    <row r="1130" s="1" customFormat="1" ht="15"/>
    <row r="1131" s="1" customFormat="1" ht="15"/>
    <row r="1132" s="1" customFormat="1" ht="15"/>
    <row r="1133" s="1" customFormat="1" ht="15"/>
    <row r="1134" s="1" customFormat="1" ht="15"/>
    <row r="1135" s="1" customFormat="1" ht="15"/>
    <row r="1136" s="1" customFormat="1" ht="15"/>
    <row r="1137" s="1" customFormat="1" ht="15"/>
    <row r="1138" s="1" customFormat="1" ht="15"/>
    <row r="1139" s="1" customFormat="1" ht="15"/>
    <row r="1140" s="1" customFormat="1" ht="15"/>
    <row r="1141" s="1" customFormat="1" ht="15"/>
    <row r="1142" s="1" customFormat="1" ht="15"/>
    <row r="1143" s="1" customFormat="1" ht="15"/>
    <row r="1144" s="1" customFormat="1" ht="15"/>
    <row r="1145" s="1" customFormat="1" ht="15"/>
    <row r="1146" s="1" customFormat="1" ht="15"/>
    <row r="1147" s="1" customFormat="1" ht="15"/>
    <row r="1148" s="1" customFormat="1" ht="15"/>
    <row r="1149" s="1" customFormat="1" ht="15"/>
    <row r="1150" s="1" customFormat="1" ht="15"/>
    <row r="1151" s="1" customFormat="1" ht="15"/>
    <row r="1152" s="1" customFormat="1" ht="15"/>
    <row r="1153" s="1" customFormat="1" ht="15"/>
    <row r="1154" s="1" customFormat="1" ht="15"/>
    <row r="1155" s="1" customFormat="1" ht="15"/>
    <row r="1156" s="1" customFormat="1" ht="15"/>
    <row r="1157" s="1" customFormat="1" ht="15"/>
    <row r="1158" s="1" customFormat="1" ht="15"/>
    <row r="1159" s="1" customFormat="1" ht="15"/>
    <row r="1160" s="1" customFormat="1" ht="15"/>
    <row r="1161" s="1" customFormat="1" ht="15"/>
    <row r="1162" s="1" customFormat="1" ht="15"/>
    <row r="1163" s="1" customFormat="1" ht="15"/>
    <row r="1164" s="1" customFormat="1" ht="15"/>
    <row r="1165" s="1" customFormat="1" ht="15"/>
    <row r="1166" s="1" customFormat="1" ht="15"/>
    <row r="1167" s="1" customFormat="1" ht="15"/>
    <row r="1168" s="1" customFormat="1" ht="15"/>
    <row r="1169" s="1" customFormat="1" ht="15"/>
    <row r="1170" s="1" customFormat="1" ht="15"/>
    <row r="1171" s="1" customFormat="1" ht="15"/>
    <row r="1172" s="1" customFormat="1" ht="15"/>
    <row r="1173" s="1" customFormat="1" ht="15"/>
    <row r="1174" s="1" customFormat="1" ht="15"/>
    <row r="1175" s="1" customFormat="1" ht="15"/>
    <row r="1176" s="1" customFormat="1" ht="15"/>
    <row r="1177" s="1" customFormat="1" ht="15"/>
    <row r="1178" s="1" customFormat="1" ht="15"/>
    <row r="1179" s="1" customFormat="1" ht="15"/>
    <row r="1180" s="1" customFormat="1" ht="15"/>
    <row r="1181" s="1" customFormat="1" ht="15"/>
    <row r="1182" s="1" customFormat="1" ht="15"/>
    <row r="1183" s="1" customFormat="1" ht="15"/>
    <row r="1184" s="1" customFormat="1" ht="15"/>
    <row r="1185" s="1" customFormat="1" ht="15"/>
    <row r="1186" s="1" customFormat="1" ht="15"/>
    <row r="1187" s="1" customFormat="1" ht="15"/>
    <row r="1188" s="1" customFormat="1" ht="15"/>
    <row r="1189" s="1" customFormat="1" ht="15"/>
    <row r="1190" s="1" customFormat="1" ht="15"/>
    <row r="1191" s="1" customFormat="1" ht="15"/>
    <row r="1192" s="1" customFormat="1" ht="15"/>
    <row r="1193" s="1" customFormat="1" ht="15"/>
    <row r="1194" s="1" customFormat="1" ht="15"/>
    <row r="1195" s="1" customFormat="1" ht="15"/>
    <row r="1196" s="1" customFormat="1" ht="15"/>
    <row r="1197" s="1" customFormat="1" ht="15"/>
    <row r="1198" s="1" customFormat="1" ht="15"/>
    <row r="1199" s="1" customFormat="1" ht="15"/>
    <row r="1200" s="1" customFormat="1" ht="15"/>
    <row r="1201" s="1" customFormat="1" ht="15"/>
    <row r="1202" s="1" customFormat="1" ht="15"/>
    <row r="1203" s="1" customFormat="1" ht="15"/>
    <row r="1204" s="1" customFormat="1" ht="15"/>
    <row r="1205" s="1" customFormat="1" ht="15"/>
    <row r="1206" s="1" customFormat="1" ht="15"/>
    <row r="1207" s="1" customFormat="1" ht="15"/>
    <row r="1208" s="1" customFormat="1" ht="15"/>
    <row r="1209" s="1" customFormat="1" ht="15"/>
    <row r="1210" s="1" customFormat="1" ht="15"/>
    <row r="1211" s="1" customFormat="1" ht="15"/>
    <row r="1212" s="1" customFormat="1" ht="15"/>
    <row r="1213" s="1" customFormat="1" ht="15"/>
    <row r="1214" s="1" customFormat="1" ht="15"/>
    <row r="1215" s="1" customFormat="1" ht="15"/>
    <row r="1216" s="1" customFormat="1" ht="15"/>
    <row r="1217" s="1" customFormat="1" ht="15"/>
    <row r="1218" s="1" customFormat="1" ht="15"/>
    <row r="1219" s="1" customFormat="1" ht="15"/>
    <row r="1220" s="1" customFormat="1" ht="15"/>
    <row r="1221" s="1" customFormat="1" ht="15"/>
    <row r="1222" s="1" customFormat="1" ht="15"/>
    <row r="1223" s="1" customFormat="1" ht="15"/>
    <row r="1224" s="1" customFormat="1" ht="15"/>
    <row r="1225" s="1" customFormat="1" ht="15"/>
    <row r="1226" s="1" customFormat="1" ht="15"/>
    <row r="1227" s="1" customFormat="1" ht="15"/>
    <row r="1228" s="1" customFormat="1" ht="15"/>
    <row r="1229" s="1" customFormat="1" ht="15"/>
    <row r="1230" s="1" customFormat="1" ht="15"/>
    <row r="1231" s="1" customFormat="1" ht="15"/>
    <row r="1232" s="1" customFormat="1" ht="15"/>
    <row r="1233" s="1" customFormat="1" ht="15"/>
    <row r="1234" s="1" customFormat="1" ht="15"/>
    <row r="1235" s="1" customFormat="1" ht="15"/>
    <row r="1236" s="1" customFormat="1" ht="15"/>
    <row r="1237" s="1" customFormat="1" ht="15"/>
    <row r="1238" s="1" customFormat="1" ht="15"/>
    <row r="1239" s="1" customFormat="1" ht="15"/>
    <row r="1240" s="1" customFormat="1" ht="15"/>
    <row r="1241" s="1" customFormat="1" ht="15"/>
    <row r="1242" s="1" customFormat="1" ht="15"/>
    <row r="1243" s="1" customFormat="1" ht="15"/>
    <row r="1244" s="1" customFormat="1" ht="15"/>
    <row r="1245" s="1" customFormat="1" ht="15"/>
    <row r="1246" s="1" customFormat="1" ht="15"/>
    <row r="1247" s="1" customFormat="1" ht="15"/>
    <row r="1248" s="1" customFormat="1" ht="15"/>
    <row r="1249" s="1" customFormat="1" ht="15"/>
    <row r="1250" s="1" customFormat="1" ht="15"/>
    <row r="1251" s="1" customFormat="1" ht="15"/>
    <row r="1252" s="1" customFormat="1" ht="15"/>
    <row r="1253" s="1" customFormat="1" ht="15"/>
    <row r="1254" s="1" customFormat="1" ht="15"/>
    <row r="1255" s="1" customFormat="1" ht="15"/>
    <row r="1256" s="1" customFormat="1" ht="15"/>
    <row r="1257" s="1" customFormat="1" ht="15"/>
    <row r="1258" s="1" customFormat="1" ht="15"/>
    <row r="1259" s="1" customFormat="1" ht="15"/>
    <row r="1260" s="1" customFormat="1" ht="15"/>
    <row r="1261" s="1" customFormat="1" ht="15"/>
    <row r="1262" s="1" customFormat="1" ht="15"/>
    <row r="1263" s="1" customFormat="1" ht="15"/>
    <row r="1264" s="1" customFormat="1" ht="15"/>
    <row r="1265" s="1" customFormat="1" ht="15"/>
    <row r="1266" s="1" customFormat="1" ht="15"/>
    <row r="1267" s="1" customFormat="1" ht="15"/>
    <row r="1268" s="1" customFormat="1" ht="15"/>
    <row r="1269" s="1" customFormat="1" ht="15"/>
    <row r="1270" s="1" customFormat="1" ht="15"/>
    <row r="1271" s="1" customFormat="1" ht="15"/>
    <row r="1272" s="1" customFormat="1" ht="15"/>
    <row r="1273" s="1" customFormat="1" ht="15"/>
    <row r="1274" s="1" customFormat="1" ht="15"/>
    <row r="1275" s="1" customFormat="1" ht="15"/>
    <row r="1276" s="1" customFormat="1" ht="15"/>
    <row r="1277" s="1" customFormat="1" ht="15"/>
    <row r="1278" s="1" customFormat="1" ht="15"/>
    <row r="1279" s="1" customFormat="1" ht="15"/>
    <row r="1280" s="1" customFormat="1" ht="15"/>
    <row r="1281" s="1" customFormat="1" ht="15"/>
    <row r="1282" s="1" customFormat="1" ht="15"/>
    <row r="1283" s="1" customFormat="1" ht="15"/>
    <row r="1284" s="1" customFormat="1" ht="15"/>
    <row r="1285" s="1" customFormat="1" ht="15"/>
    <row r="1286" s="1" customFormat="1" ht="15"/>
    <row r="1287" s="1" customFormat="1" ht="15"/>
    <row r="1288" s="1" customFormat="1" ht="15"/>
    <row r="1289" s="1" customFormat="1" ht="15"/>
    <row r="1290" s="1" customFormat="1" ht="15"/>
    <row r="1291" s="1" customFormat="1" ht="15"/>
    <row r="1292" s="1" customFormat="1" ht="15"/>
    <row r="1293" s="1" customFormat="1" ht="15"/>
    <row r="1294" s="1" customFormat="1" ht="15"/>
    <row r="1295" s="1" customFormat="1" ht="15"/>
    <row r="1296" s="1" customFormat="1" ht="15"/>
    <row r="1297" s="1" customFormat="1" ht="15"/>
    <row r="1298" s="1" customFormat="1" ht="15"/>
    <row r="1299" s="1" customFormat="1" ht="15"/>
    <row r="1300" s="1" customFormat="1" ht="15"/>
    <row r="1301" s="1" customFormat="1" ht="15"/>
    <row r="1302" s="1" customFormat="1" ht="15"/>
    <row r="1303" s="1" customFormat="1" ht="15"/>
    <row r="1304" s="1" customFormat="1" ht="15"/>
    <row r="1305" s="1" customFormat="1" ht="15"/>
    <row r="1306" s="1" customFormat="1" ht="15"/>
    <row r="1307" s="1" customFormat="1" ht="15"/>
    <row r="1308" s="1" customFormat="1" ht="15"/>
    <row r="1309" s="1" customFormat="1" ht="15"/>
    <row r="1310" s="1" customFormat="1" ht="15"/>
    <row r="1311" s="1" customFormat="1" ht="15"/>
    <row r="1312" s="1" customFormat="1" ht="15"/>
    <row r="1313" s="1" customFormat="1" ht="15"/>
    <row r="1314" s="1" customFormat="1" ht="15"/>
    <row r="1315" s="1" customFormat="1" ht="15"/>
    <row r="1316" s="1" customFormat="1" ht="15"/>
    <row r="1317" s="1" customFormat="1" ht="15"/>
    <row r="1318" s="1" customFormat="1" ht="15"/>
    <row r="1319" s="1" customFormat="1" ht="15"/>
    <row r="1320" s="1" customFormat="1" ht="15"/>
    <row r="1321" s="1" customFormat="1" ht="15"/>
    <row r="1322" s="1" customFormat="1" ht="15"/>
    <row r="1323" s="1" customFormat="1" ht="15"/>
    <row r="1324" s="1" customFormat="1" ht="15"/>
    <row r="1325" s="1" customFormat="1" ht="15"/>
    <row r="1326" s="1" customFormat="1" ht="15"/>
    <row r="1327" s="1" customFormat="1" ht="15"/>
    <row r="1328" s="1" customFormat="1" ht="15"/>
    <row r="1329" s="1" customFormat="1" ht="15"/>
    <row r="1330" s="1" customFormat="1" ht="15"/>
    <row r="1331" s="1" customFormat="1" ht="15"/>
    <row r="1332" s="1" customFormat="1" ht="15"/>
    <row r="1333" s="1" customFormat="1" ht="15"/>
    <row r="1334" s="1" customFormat="1" ht="15"/>
    <row r="1335" s="1" customFormat="1" ht="15"/>
    <row r="1336" s="1" customFormat="1" ht="15"/>
    <row r="1337" s="1" customFormat="1" ht="15"/>
    <row r="1338" s="1" customFormat="1" ht="15"/>
    <row r="1339" s="1" customFormat="1" ht="15"/>
    <row r="1340" s="1" customFormat="1" ht="15"/>
    <row r="1341" s="1" customFormat="1" ht="15"/>
    <row r="1342" s="1" customFormat="1" ht="15"/>
    <row r="1343" s="1" customFormat="1" ht="15"/>
    <row r="1344" s="1" customFormat="1" ht="15"/>
    <row r="1345" s="1" customFormat="1" ht="15"/>
    <row r="1346" s="1" customFormat="1" ht="15"/>
    <row r="1347" s="1" customFormat="1" ht="15"/>
    <row r="1348" s="1" customFormat="1" ht="15"/>
    <row r="1349" s="1" customFormat="1" ht="15"/>
    <row r="1350" s="1" customFormat="1" ht="15"/>
    <row r="1351" s="1" customFormat="1" ht="15"/>
    <row r="1352" s="1" customFormat="1" ht="15"/>
    <row r="1353" s="1" customFormat="1" ht="15"/>
    <row r="1354" s="1" customFormat="1" ht="15"/>
    <row r="1355" s="1" customFormat="1" ht="15"/>
    <row r="1356" s="1" customFormat="1" ht="15"/>
    <row r="1357" s="1" customFormat="1" ht="15"/>
    <row r="1358" s="1" customFormat="1" ht="15"/>
    <row r="1359" s="1" customFormat="1" ht="15"/>
    <row r="1360" s="1" customFormat="1" ht="15"/>
    <row r="1361" s="1" customFormat="1" ht="15"/>
    <row r="1362" s="1" customFormat="1" ht="15"/>
    <row r="1363" s="1" customFormat="1" ht="15"/>
    <row r="1364" s="1" customFormat="1" ht="15"/>
    <row r="1365" s="1" customFormat="1" ht="15"/>
    <row r="1366" s="1" customFormat="1" ht="15"/>
    <row r="1367" s="1" customFormat="1" ht="15"/>
    <row r="1368" s="1" customFormat="1" ht="15"/>
    <row r="1369" s="1" customFormat="1" ht="15"/>
    <row r="1370" s="1" customFormat="1" ht="15"/>
    <row r="1371" s="1" customFormat="1" ht="15"/>
    <row r="1372" s="1" customFormat="1" ht="15"/>
    <row r="1373" s="1" customFormat="1" ht="15"/>
    <row r="1374" s="1" customFormat="1" ht="15"/>
    <row r="1375" s="1" customFormat="1" ht="15"/>
    <row r="1376" s="1" customFormat="1" ht="15"/>
    <row r="1377" s="1" customFormat="1" ht="15"/>
    <row r="1378" s="1" customFormat="1" ht="15"/>
    <row r="1379" s="1" customFormat="1" ht="15"/>
    <row r="1380" s="1" customFormat="1" ht="15"/>
    <row r="1381" s="1" customFormat="1" ht="15"/>
    <row r="1382" s="1" customFormat="1" ht="15"/>
    <row r="1383" s="1" customFormat="1" ht="15"/>
    <row r="1384" s="1" customFormat="1" ht="15"/>
    <row r="1385" s="1" customFormat="1" ht="15"/>
    <row r="1386" s="1" customFormat="1" ht="15"/>
    <row r="1387" s="1" customFormat="1" ht="15"/>
    <row r="1388" s="1" customFormat="1" ht="15"/>
    <row r="1389" s="1" customFormat="1" ht="15"/>
    <row r="1390" s="1" customFormat="1" ht="15"/>
    <row r="1391" s="1" customFormat="1" ht="15"/>
    <row r="1392" s="1" customFormat="1" ht="15"/>
    <row r="1393" s="1" customFormat="1" ht="15"/>
    <row r="1394" s="1" customFormat="1" ht="15"/>
    <row r="1395" s="1" customFormat="1" ht="15"/>
    <row r="1396" s="1" customFormat="1" ht="15"/>
    <row r="1397" s="1" customFormat="1" ht="15"/>
    <row r="1398" s="1" customFormat="1" ht="15"/>
    <row r="1399" s="1" customFormat="1" ht="15"/>
    <row r="1400" s="1" customFormat="1" ht="15"/>
    <row r="1401" s="1" customFormat="1" ht="15"/>
    <row r="1402" s="1" customFormat="1" ht="15"/>
    <row r="1403" s="1" customFormat="1" ht="15"/>
    <row r="1404" s="1" customFormat="1" ht="15"/>
    <row r="1405" s="1" customFormat="1" ht="15"/>
    <row r="1406" s="1" customFormat="1" ht="15"/>
    <row r="1407" s="1" customFormat="1" ht="15"/>
    <row r="1408" s="1" customFormat="1" ht="15"/>
    <row r="1409" s="1" customFormat="1" ht="15"/>
    <row r="1410" s="1" customFormat="1" ht="15"/>
    <row r="1411" s="1" customFormat="1" ht="15"/>
    <row r="1412" s="1" customFormat="1" ht="15"/>
    <row r="1413" s="1" customFormat="1" ht="15"/>
    <row r="1414" s="1" customFormat="1" ht="15"/>
    <row r="1415" s="1" customFormat="1" ht="15"/>
    <row r="1416" s="1" customFormat="1" ht="15"/>
    <row r="1417" s="1" customFormat="1" ht="15"/>
    <row r="1418" s="1" customFormat="1" ht="15"/>
    <row r="1419" s="1" customFormat="1" ht="15"/>
    <row r="1420" s="1" customFormat="1" ht="15"/>
    <row r="1421" s="1" customFormat="1" ht="15"/>
    <row r="1422" s="1" customFormat="1" ht="15"/>
    <row r="1423" s="1" customFormat="1" ht="15"/>
    <row r="1424" s="1" customFormat="1" ht="15"/>
    <row r="1425" s="1" customFormat="1" ht="15"/>
    <row r="1426" s="1" customFormat="1" ht="15"/>
    <row r="1427" s="1" customFormat="1" ht="15"/>
    <row r="1428" s="1" customFormat="1" ht="15"/>
    <row r="1429" s="1" customFormat="1" ht="15"/>
    <row r="1430" s="1" customFormat="1" ht="15"/>
    <row r="1431" s="1" customFormat="1" ht="15"/>
    <row r="1432" s="1" customFormat="1" ht="15"/>
    <row r="1433" s="1" customFormat="1" ht="15"/>
    <row r="1434" s="1" customFormat="1" ht="15"/>
    <row r="1435" s="1" customFormat="1" ht="15"/>
    <row r="1436" s="1" customFormat="1" ht="15"/>
    <row r="1437" s="1" customFormat="1" ht="15"/>
    <row r="1438" s="1" customFormat="1" ht="15"/>
    <row r="1439" s="1" customFormat="1" ht="15"/>
    <row r="1440" s="1" customFormat="1" ht="15"/>
    <row r="1441" s="1" customFormat="1" ht="15"/>
    <row r="1442" s="1" customFormat="1" ht="15"/>
    <row r="1443" s="1" customFormat="1" ht="15"/>
    <row r="1444" s="1" customFormat="1" ht="15"/>
    <row r="1445" s="1" customFormat="1" ht="15"/>
    <row r="1446" s="1" customFormat="1" ht="15"/>
    <row r="1447" s="1" customFormat="1" ht="15"/>
    <row r="1448" s="1" customFormat="1" ht="15"/>
    <row r="1449" s="1" customFormat="1" ht="15"/>
    <row r="1450" s="1" customFormat="1" ht="15"/>
    <row r="1451" s="1" customFormat="1" ht="15"/>
    <row r="1452" s="1" customFormat="1" ht="15"/>
    <row r="1453" s="1" customFormat="1" ht="15"/>
    <row r="1454" s="1" customFormat="1" ht="15"/>
    <row r="1455" s="1" customFormat="1" ht="15"/>
    <row r="1456" s="1" customFormat="1" ht="15"/>
    <row r="1457" s="1" customFormat="1" ht="15"/>
    <row r="1458" s="1" customFormat="1" ht="15"/>
    <row r="1459" s="1" customFormat="1" ht="15"/>
    <row r="1460" s="1" customFormat="1" ht="15"/>
    <row r="1461" s="1" customFormat="1" ht="15"/>
    <row r="1462" s="1" customFormat="1" ht="15"/>
    <row r="1463" s="1" customFormat="1" ht="15"/>
    <row r="1464" s="1" customFormat="1" ht="15"/>
    <row r="1465" s="1" customFormat="1" ht="15"/>
    <row r="1466" s="1" customFormat="1" ht="15"/>
    <row r="1467" s="1" customFormat="1" ht="15"/>
    <row r="1468" s="1" customFormat="1" ht="15"/>
    <row r="1469" s="1" customFormat="1" ht="15"/>
    <row r="1470" s="1" customFormat="1" ht="15"/>
    <row r="1471" s="1" customFormat="1" ht="15"/>
    <row r="1472" s="1" customFormat="1" ht="15"/>
    <row r="1473" s="1" customFormat="1" ht="15"/>
    <row r="1474" s="1" customFormat="1" ht="15"/>
    <row r="1475" s="1" customFormat="1" ht="15"/>
    <row r="1476" s="1" customFormat="1" ht="15"/>
    <row r="1477" s="1" customFormat="1" ht="15"/>
    <row r="1478" s="1" customFormat="1" ht="15"/>
    <row r="1479" s="1" customFormat="1" ht="15"/>
    <row r="1480" s="1" customFormat="1" ht="15"/>
    <row r="1481" s="1" customFormat="1" ht="15"/>
    <row r="1482" s="1" customFormat="1" ht="15"/>
    <row r="1483" s="1" customFormat="1" ht="15"/>
    <row r="1484" s="1" customFormat="1" ht="15"/>
    <row r="1485" s="1" customFormat="1" ht="15"/>
    <row r="1486" s="1" customFormat="1" ht="15"/>
    <row r="1487" s="1" customFormat="1" ht="15"/>
    <row r="1488" s="1" customFormat="1" ht="15"/>
    <row r="1489" s="1" customFormat="1" ht="15"/>
    <row r="1490" s="1" customFormat="1" ht="15"/>
    <row r="1491" s="1" customFormat="1" ht="15"/>
    <row r="1492" s="1" customFormat="1" ht="15"/>
    <row r="1493" s="1" customFormat="1" ht="15"/>
    <row r="1494" s="1" customFormat="1" ht="15"/>
    <row r="1495" s="1" customFormat="1" ht="15"/>
    <row r="1496" s="1" customFormat="1" ht="15"/>
    <row r="1497" s="1" customFormat="1" ht="15"/>
    <row r="1498" s="1" customFormat="1" ht="15"/>
    <row r="1499" s="1" customFormat="1" ht="15"/>
    <row r="1500" s="1" customFormat="1" ht="15"/>
    <row r="1501" s="1" customFormat="1" ht="15"/>
    <row r="1502" s="1" customFormat="1" ht="15"/>
    <row r="1503" s="1" customFormat="1" ht="15"/>
    <row r="1504" s="1" customFormat="1" ht="15"/>
    <row r="1505" s="1" customFormat="1" ht="15"/>
    <row r="1506" s="1" customFormat="1" ht="15"/>
    <row r="1507" s="1" customFormat="1" ht="15"/>
    <row r="1508" s="1" customFormat="1" ht="15"/>
    <row r="1509" s="1" customFormat="1" ht="15"/>
    <row r="1510" s="1" customFormat="1" ht="15"/>
    <row r="1511" s="1" customFormat="1" ht="15"/>
    <row r="1512" s="1" customFormat="1" ht="15"/>
    <row r="1513" s="1" customFormat="1" ht="15"/>
    <row r="1514" s="1" customFormat="1" ht="15"/>
    <row r="1515" s="1" customFormat="1" ht="15"/>
    <row r="1516" s="1" customFormat="1" ht="15"/>
    <row r="1517" s="1" customFormat="1" ht="15"/>
    <row r="1518" s="1" customFormat="1" ht="15"/>
    <row r="1519" s="1" customFormat="1" ht="15"/>
    <row r="1520" s="1" customFormat="1" ht="15"/>
    <row r="1521" s="1" customFormat="1" ht="15"/>
    <row r="1522" s="1" customFormat="1" ht="15"/>
    <row r="1523" s="1" customFormat="1" ht="15"/>
    <row r="1524" s="1" customFormat="1" ht="15"/>
    <row r="1525" s="1" customFormat="1" ht="15"/>
    <row r="1526" s="1" customFormat="1" ht="15"/>
    <row r="1527" s="1" customFormat="1" ht="15"/>
    <row r="1528" s="1" customFormat="1" ht="15"/>
    <row r="1529" s="1" customFormat="1" ht="15"/>
    <row r="1530" s="1" customFormat="1" ht="15"/>
    <row r="1531" s="1" customFormat="1" ht="15"/>
    <row r="1532" s="1" customFormat="1" ht="15"/>
    <row r="1533" s="1" customFormat="1" ht="15"/>
    <row r="1534" s="1" customFormat="1" ht="15"/>
    <row r="1535" s="1" customFormat="1" ht="15"/>
    <row r="1536" s="1" customFormat="1" ht="15"/>
    <row r="1537" s="1" customFormat="1" ht="15"/>
    <row r="1538" s="1" customFormat="1" ht="15"/>
    <row r="1539" s="1" customFormat="1" ht="15"/>
    <row r="1540" s="1" customFormat="1" ht="15"/>
    <row r="1541" s="1" customFormat="1" ht="15"/>
    <row r="1542" s="1" customFormat="1" ht="15"/>
    <row r="1543" s="1" customFormat="1" ht="15"/>
    <row r="1544" s="1" customFormat="1" ht="15"/>
    <row r="1545" s="1" customFormat="1" ht="15"/>
    <row r="1546" s="1" customFormat="1" ht="15"/>
    <row r="1547" s="1" customFormat="1" ht="15"/>
    <row r="1548" s="1" customFormat="1" ht="15"/>
    <row r="1549" s="1" customFormat="1" ht="15"/>
    <row r="1550" s="1" customFormat="1" ht="15"/>
    <row r="1551" s="1" customFormat="1" ht="15"/>
    <row r="1552" s="1" customFormat="1" ht="15"/>
    <row r="1553" s="1" customFormat="1" ht="15"/>
    <row r="1554" s="1" customFormat="1" ht="15"/>
    <row r="1555" s="1" customFormat="1" ht="15"/>
    <row r="1556" s="1" customFormat="1" ht="15"/>
    <row r="1557" s="1" customFormat="1" ht="15"/>
    <row r="1558" s="1" customFormat="1" ht="15"/>
    <row r="1559" s="1" customFormat="1" ht="15"/>
    <row r="1560" s="1" customFormat="1" ht="15"/>
    <row r="1561" s="1" customFormat="1" ht="15"/>
    <row r="1562" s="1" customFormat="1" ht="15"/>
    <row r="1563" s="1" customFormat="1" ht="15"/>
    <row r="1564" s="1" customFormat="1" ht="15"/>
    <row r="1565" s="1" customFormat="1" ht="15"/>
    <row r="1566" s="1" customFormat="1" ht="15"/>
    <row r="1567" s="1" customFormat="1" ht="15"/>
    <row r="1568" s="1" customFormat="1" ht="15"/>
    <row r="1569" s="1" customFormat="1" ht="15"/>
    <row r="1570" s="1" customFormat="1" ht="15"/>
    <row r="1571" s="1" customFormat="1" ht="15"/>
    <row r="1572" s="1" customFormat="1" ht="15"/>
    <row r="1573" s="1" customFormat="1" ht="15"/>
    <row r="1574" s="1" customFormat="1" ht="15"/>
    <row r="1575" s="1" customFormat="1" ht="15"/>
    <row r="1576" s="1" customFormat="1" ht="15"/>
    <row r="1577" s="1" customFormat="1" ht="15"/>
    <row r="1578" s="1" customFormat="1" ht="15"/>
    <row r="1579" s="1" customFormat="1" ht="15"/>
    <row r="1580" s="1" customFormat="1" ht="15"/>
    <row r="1581" s="1" customFormat="1" ht="15"/>
    <row r="1582" s="1" customFormat="1" ht="15"/>
    <row r="1583" s="1" customFormat="1" ht="15"/>
    <row r="1584" s="1" customFormat="1" ht="15"/>
    <row r="1585" s="1" customFormat="1" ht="15"/>
    <row r="1586" s="1" customFormat="1" ht="15"/>
    <row r="1587" s="1" customFormat="1" ht="15"/>
    <row r="1588" s="1" customFormat="1" ht="15"/>
    <row r="1589" s="1" customFormat="1" ht="15"/>
    <row r="1590" s="1" customFormat="1" ht="15"/>
    <row r="1591" s="1" customFormat="1" ht="15"/>
    <row r="1592" s="1" customFormat="1" ht="15"/>
    <row r="1593" s="1" customFormat="1" ht="15"/>
    <row r="1594" s="1" customFormat="1" ht="15"/>
    <row r="1595" s="1" customFormat="1" ht="15"/>
    <row r="1596" s="1" customFormat="1" ht="15"/>
    <row r="1597" s="1" customFormat="1" ht="15"/>
    <row r="1598" s="1" customFormat="1" ht="15"/>
    <row r="1599" s="1" customFormat="1" ht="15"/>
    <row r="1600" s="1" customFormat="1" ht="15"/>
    <row r="1601" s="1" customFormat="1" ht="15"/>
    <row r="1602" s="1" customFormat="1" ht="15"/>
    <row r="1603" s="1" customFormat="1" ht="15"/>
    <row r="1604" s="1" customFormat="1" ht="15"/>
    <row r="1605" s="1" customFormat="1" ht="15"/>
    <row r="1606" s="1" customFormat="1" ht="15"/>
    <row r="1607" s="1" customFormat="1" ht="15"/>
    <row r="1608" s="1" customFormat="1" ht="15"/>
    <row r="1609" s="1" customFormat="1" ht="15"/>
    <row r="1610" s="1" customFormat="1" ht="15"/>
    <row r="1611" s="1" customFormat="1" ht="15"/>
    <row r="1612" s="1" customFormat="1" ht="15"/>
    <row r="1613" s="1" customFormat="1" ht="15"/>
    <row r="1614" s="1" customFormat="1" ht="15"/>
    <row r="1615" s="1" customFormat="1" ht="15"/>
    <row r="1616" s="1" customFormat="1" ht="15"/>
    <row r="1617" s="1" customFormat="1" ht="15"/>
    <row r="1618" s="1" customFormat="1" ht="15"/>
    <row r="1619" s="1" customFormat="1" ht="15"/>
    <row r="1620" s="1" customFormat="1" ht="15"/>
    <row r="1621" s="1" customFormat="1" ht="15"/>
    <row r="1622" s="1" customFormat="1" ht="15"/>
    <row r="1623" s="1" customFormat="1" ht="15"/>
    <row r="1624" s="1" customFormat="1" ht="15"/>
    <row r="1625" s="1" customFormat="1" ht="15"/>
    <row r="1626" s="1" customFormat="1" ht="15"/>
    <row r="1627" s="1" customFormat="1" ht="15"/>
    <row r="1628" s="1" customFormat="1" ht="15"/>
    <row r="1629" s="1" customFormat="1" ht="15"/>
    <row r="1630" s="1" customFormat="1" ht="15"/>
    <row r="1631" s="1" customFormat="1" ht="15"/>
    <row r="1632" s="1" customFormat="1" ht="15"/>
    <row r="1633" s="1" customFormat="1" ht="15"/>
    <row r="1634" s="1" customFormat="1" ht="15"/>
    <row r="1635" s="1" customFormat="1" ht="15"/>
    <row r="1636" s="1" customFormat="1" ht="15"/>
    <row r="1637" s="1" customFormat="1" ht="15"/>
    <row r="1638" s="1" customFormat="1" ht="15"/>
    <row r="1639" s="1" customFormat="1" ht="15"/>
    <row r="1640" s="1" customFormat="1" ht="15"/>
    <row r="1641" s="1" customFormat="1" ht="15"/>
    <row r="1642" s="1" customFormat="1" ht="15"/>
    <row r="1643" s="1" customFormat="1" ht="15"/>
    <row r="1644" s="1" customFormat="1" ht="15"/>
    <row r="1645" s="1" customFormat="1" ht="15"/>
    <row r="1646" s="1" customFormat="1" ht="15"/>
    <row r="1647" s="1" customFormat="1" ht="15"/>
    <row r="1648" s="1" customFormat="1" ht="15"/>
    <row r="1649" s="1" customFormat="1" ht="15"/>
    <row r="1650" s="1" customFormat="1" ht="15"/>
    <row r="1651" s="1" customFormat="1" ht="15"/>
    <row r="1652" s="1" customFormat="1" ht="15"/>
    <row r="1653" s="1" customFormat="1" ht="15"/>
    <row r="1654" s="1" customFormat="1" ht="15"/>
    <row r="1655" s="1" customFormat="1" ht="15"/>
    <row r="1656" s="1" customFormat="1" ht="15"/>
    <row r="1657" s="1" customFormat="1" ht="15"/>
    <row r="1658" s="1" customFormat="1" ht="15"/>
    <row r="1659" s="1" customFormat="1" ht="15"/>
    <row r="1660" s="1" customFormat="1" ht="15"/>
    <row r="1661" s="1" customFormat="1" ht="15"/>
    <row r="1662" s="1" customFormat="1" ht="15"/>
    <row r="1663" s="1" customFormat="1" ht="15"/>
    <row r="1664" s="1" customFormat="1" ht="15"/>
    <row r="1665" s="1" customFormat="1" ht="15"/>
    <row r="1666" s="1" customFormat="1" ht="15"/>
    <row r="1667" s="1" customFormat="1" ht="15"/>
    <row r="1668" s="1" customFormat="1" ht="15"/>
    <row r="1669" s="1" customFormat="1" ht="15"/>
    <row r="1670" s="1" customFormat="1" ht="15"/>
    <row r="1671" s="1" customFormat="1" ht="15"/>
    <row r="1672" s="1" customFormat="1" ht="15"/>
    <row r="1673" s="1" customFormat="1" ht="15"/>
    <row r="1674" s="1" customFormat="1" ht="15"/>
    <row r="1675" s="1" customFormat="1" ht="15"/>
    <row r="1676" s="1" customFormat="1" ht="15"/>
    <row r="1677" s="1" customFormat="1" ht="15"/>
    <row r="1678" s="1" customFormat="1" ht="15"/>
    <row r="1679" s="1" customFormat="1" ht="15"/>
    <row r="1680" s="1" customFormat="1" ht="15"/>
    <row r="1681" s="1" customFormat="1" ht="15"/>
    <row r="1682" s="1" customFormat="1" ht="15"/>
    <row r="1683" s="1" customFormat="1" ht="15"/>
    <row r="1684" s="1" customFormat="1" ht="15"/>
    <row r="1685" s="1" customFormat="1" ht="15"/>
    <row r="1686" s="1" customFormat="1" ht="15"/>
    <row r="1687" s="1" customFormat="1" ht="15"/>
    <row r="1688" s="1" customFormat="1" ht="15"/>
    <row r="1689" s="1" customFormat="1" ht="15"/>
    <row r="1690" s="1" customFormat="1" ht="15"/>
    <row r="1691" s="1" customFormat="1" ht="15"/>
    <row r="1692" s="1" customFormat="1" ht="15"/>
    <row r="1693" s="1" customFormat="1" ht="15"/>
    <row r="1694" s="1" customFormat="1" ht="15"/>
    <row r="1695" s="1" customFormat="1" ht="15"/>
    <row r="1696" s="1" customFormat="1" ht="15"/>
    <row r="1697" s="1" customFormat="1" ht="15"/>
    <row r="1698" s="1" customFormat="1" ht="15"/>
    <row r="1699" s="1" customFormat="1" ht="15"/>
    <row r="1700" s="1" customFormat="1" ht="15"/>
    <row r="1701" s="1" customFormat="1" ht="15"/>
    <row r="1702" s="1" customFormat="1" ht="15"/>
    <row r="1703" s="1" customFormat="1" ht="15"/>
    <row r="1704" s="1" customFormat="1" ht="15"/>
    <row r="1705" s="1" customFormat="1" ht="15"/>
    <row r="1706" s="1" customFormat="1" ht="15"/>
    <row r="1707" s="1" customFormat="1" ht="15"/>
    <row r="1708" s="1" customFormat="1" ht="15"/>
    <row r="1709" s="1" customFormat="1" ht="15"/>
    <row r="1710" s="1" customFormat="1" ht="15"/>
    <row r="1711" s="1" customFormat="1" ht="15"/>
    <row r="1712" s="1" customFormat="1" ht="15"/>
    <row r="1713" s="1" customFormat="1" ht="15"/>
    <row r="1714" s="1" customFormat="1" ht="15"/>
    <row r="1715" s="1" customFormat="1" ht="15"/>
    <row r="1716" s="1" customFormat="1" ht="15"/>
    <row r="1717" s="1" customFormat="1" ht="15"/>
    <row r="1718" s="1" customFormat="1" ht="15"/>
    <row r="1719" s="1" customFormat="1" ht="15"/>
    <row r="1720" s="1" customFormat="1" ht="15"/>
    <row r="1721" s="1" customFormat="1" ht="15"/>
    <row r="1722" s="1" customFormat="1" ht="15"/>
    <row r="1723" s="1" customFormat="1" ht="15"/>
    <row r="1724" s="1" customFormat="1" ht="15"/>
    <row r="1725" s="1" customFormat="1" ht="15"/>
    <row r="1726" s="1" customFormat="1" ht="15"/>
    <row r="1727" s="1" customFormat="1" ht="15"/>
    <row r="1728" s="1" customFormat="1" ht="15"/>
    <row r="1729" s="1" customFormat="1" ht="15"/>
    <row r="1730" s="1" customFormat="1" ht="15"/>
    <row r="1731" s="1" customFormat="1" ht="15"/>
    <row r="1732" s="1" customFormat="1" ht="15"/>
    <row r="1733" s="1" customFormat="1" ht="15"/>
    <row r="1734" s="1" customFormat="1" ht="15"/>
    <row r="1735" s="1" customFormat="1" ht="15"/>
    <row r="1736" s="1" customFormat="1" ht="15"/>
    <row r="1737" s="1" customFormat="1" ht="15"/>
    <row r="1738" s="1" customFormat="1" ht="15"/>
    <row r="1739" s="1" customFormat="1" ht="15"/>
    <row r="1740" s="1" customFormat="1" ht="15"/>
    <row r="1741" s="1" customFormat="1" ht="15"/>
    <row r="1742" s="1" customFormat="1" ht="15"/>
    <row r="1743" s="1" customFormat="1" ht="15"/>
    <row r="1744" s="1" customFormat="1" ht="15"/>
    <row r="1745" s="1" customFormat="1" ht="15"/>
    <row r="1746" s="1" customFormat="1" ht="15"/>
    <row r="1747" s="1" customFormat="1" ht="15"/>
    <row r="1748" s="1" customFormat="1" ht="15"/>
    <row r="1749" s="1" customFormat="1" ht="15"/>
    <row r="1750" s="1" customFormat="1" ht="15"/>
    <row r="1751" s="1" customFormat="1" ht="15"/>
    <row r="1752" s="1" customFormat="1" ht="15"/>
    <row r="1753" s="1" customFormat="1" ht="15"/>
    <row r="1754" s="1" customFormat="1" ht="15"/>
    <row r="1755" s="1" customFormat="1" ht="15"/>
    <row r="1756" s="1" customFormat="1" ht="15"/>
    <row r="1757" s="1" customFormat="1" ht="15"/>
    <row r="1758" s="1" customFormat="1" ht="15"/>
    <row r="1759" s="1" customFormat="1" ht="15"/>
    <row r="1760" s="1" customFormat="1" ht="15"/>
    <row r="1761" s="1" customFormat="1" ht="15"/>
    <row r="1762" s="1" customFormat="1" ht="15"/>
    <row r="1763" s="1" customFormat="1" ht="15"/>
    <row r="1764" s="1" customFormat="1" ht="15"/>
    <row r="1765" s="1" customFormat="1" ht="15"/>
    <row r="1766" s="1" customFormat="1" ht="15"/>
    <row r="1767" s="1" customFormat="1" ht="15"/>
    <row r="1768" s="1" customFormat="1" ht="15"/>
    <row r="1769" s="1" customFormat="1" ht="15"/>
    <row r="1770" s="1" customFormat="1" ht="15"/>
    <row r="1771" s="1" customFormat="1" ht="15"/>
    <row r="1772" s="1" customFormat="1" ht="15"/>
    <row r="1773" s="1" customFormat="1" ht="15"/>
    <row r="1774" s="1" customFormat="1" ht="15"/>
    <row r="1775" s="1" customFormat="1" ht="15"/>
    <row r="1776" s="1" customFormat="1" ht="15"/>
    <row r="1777" s="1" customFormat="1" ht="15"/>
    <row r="1778" s="1" customFormat="1" ht="15"/>
    <row r="1779" s="1" customFormat="1" ht="15"/>
    <row r="1780" s="1" customFormat="1" ht="15"/>
    <row r="1781" s="1" customFormat="1" ht="15"/>
    <row r="1782" s="1" customFormat="1" ht="15"/>
    <row r="1783" s="1" customFormat="1" ht="15"/>
    <row r="1784" s="1" customFormat="1" ht="15"/>
    <row r="1785" s="1" customFormat="1" ht="15"/>
    <row r="1786" s="1" customFormat="1" ht="15"/>
    <row r="1787" s="1" customFormat="1" ht="15"/>
    <row r="1788" s="1" customFormat="1" ht="15"/>
    <row r="1789" s="1" customFormat="1" ht="15"/>
    <row r="1790" s="1" customFormat="1" ht="15"/>
    <row r="1791" s="1" customFormat="1" ht="15"/>
    <row r="1792" s="1" customFormat="1" ht="15"/>
    <row r="1793" s="1" customFormat="1" ht="15"/>
    <row r="1794" s="1" customFormat="1" ht="15"/>
    <row r="1795" s="1" customFormat="1" ht="15"/>
    <row r="1796" s="1" customFormat="1" ht="15"/>
    <row r="1797" s="1" customFormat="1" ht="15"/>
    <row r="1798" s="1" customFormat="1" ht="15"/>
    <row r="1799" s="1" customFormat="1" ht="15"/>
    <row r="1800" s="1" customFormat="1" ht="15"/>
    <row r="1801" s="1" customFormat="1" ht="15"/>
    <row r="1802" s="1" customFormat="1" ht="15"/>
    <row r="1803" s="1" customFormat="1" ht="15"/>
    <row r="1804" s="1" customFormat="1" ht="15"/>
    <row r="1805" s="1" customFormat="1" ht="15"/>
    <row r="1806" s="1" customFormat="1" ht="15"/>
    <row r="1807" s="1" customFormat="1" ht="15"/>
    <row r="1808" s="1" customFormat="1" ht="15"/>
    <row r="1809" s="1" customFormat="1" ht="15"/>
    <row r="1810" s="1" customFormat="1" ht="15"/>
    <row r="1811" s="1" customFormat="1" ht="15"/>
    <row r="1812" s="1" customFormat="1" ht="15"/>
    <row r="1813" s="1" customFormat="1" ht="15"/>
    <row r="1814" s="1" customFormat="1" ht="15"/>
    <row r="1815" s="1" customFormat="1" ht="15"/>
    <row r="1816" s="1" customFormat="1" ht="15"/>
    <row r="1817" s="1" customFormat="1" ht="15"/>
    <row r="1818" s="1" customFormat="1" ht="15"/>
    <row r="1819" s="1" customFormat="1" ht="15"/>
    <row r="1820" s="1" customFormat="1" ht="15"/>
    <row r="1821" s="1" customFormat="1" ht="15"/>
    <row r="1822" s="1" customFormat="1" ht="15"/>
    <row r="1823" s="1" customFormat="1" ht="15"/>
    <row r="1824" s="1" customFormat="1" ht="15"/>
    <row r="1825" s="1" customFormat="1" ht="15"/>
    <row r="1826" s="1" customFormat="1" ht="15"/>
    <row r="1827" s="1" customFormat="1" ht="15"/>
    <row r="1828" s="1" customFormat="1" ht="15"/>
    <row r="1829" s="1" customFormat="1" ht="15"/>
    <row r="1830" s="1" customFormat="1" ht="15"/>
    <row r="1831" s="1" customFormat="1" ht="15"/>
    <row r="1832" s="1" customFormat="1" ht="15"/>
    <row r="1833" s="1" customFormat="1" ht="15"/>
    <row r="1834" s="1" customFormat="1" ht="15"/>
    <row r="1835" s="1" customFormat="1" ht="15"/>
    <row r="1836" s="1" customFormat="1" ht="15"/>
    <row r="1837" s="1" customFormat="1" ht="15"/>
    <row r="1838" s="1" customFormat="1" ht="15"/>
    <row r="1839" s="1" customFormat="1" ht="15"/>
    <row r="1840" s="1" customFormat="1" ht="15"/>
    <row r="1841" s="1" customFormat="1" ht="15"/>
    <row r="1842" s="1" customFormat="1" ht="15"/>
    <row r="1843" s="1" customFormat="1" ht="15"/>
    <row r="1844" s="1" customFormat="1" ht="15"/>
    <row r="1845" s="1" customFormat="1" ht="15"/>
    <row r="1846" s="1" customFormat="1" ht="15"/>
    <row r="1847" s="1" customFormat="1" ht="15"/>
    <row r="1848" s="1" customFormat="1" ht="15"/>
    <row r="1849" s="1" customFormat="1" ht="15"/>
    <row r="1850" s="1" customFormat="1" ht="15"/>
    <row r="1851" s="1" customFormat="1" ht="15"/>
    <row r="1852" s="1" customFormat="1" ht="15"/>
    <row r="1853" s="1" customFormat="1" ht="15"/>
    <row r="1854" s="1" customFormat="1" ht="15"/>
    <row r="1855" s="1" customFormat="1" ht="15"/>
    <row r="1856" s="1" customFormat="1" ht="15"/>
    <row r="1857" s="1" customFormat="1" ht="15"/>
    <row r="1858" s="1" customFormat="1" ht="15"/>
    <row r="1859" s="1" customFormat="1" ht="15"/>
    <row r="1860" s="1" customFormat="1" ht="15"/>
    <row r="1861" s="1" customFormat="1" ht="15"/>
    <row r="1862" s="1" customFormat="1" ht="15"/>
    <row r="1863" s="1" customFormat="1" ht="15"/>
    <row r="1864" s="1" customFormat="1" ht="15"/>
    <row r="1865" s="1" customFormat="1" ht="15"/>
    <row r="1866" s="1" customFormat="1" ht="15"/>
    <row r="1867" s="1" customFormat="1" ht="15"/>
    <row r="1868" s="1" customFormat="1" ht="15"/>
    <row r="1869" s="1" customFormat="1" ht="15"/>
    <row r="1870" s="1" customFormat="1" ht="15"/>
    <row r="1871" s="1" customFormat="1" ht="15"/>
    <row r="1872" s="1" customFormat="1" ht="15"/>
    <row r="1873" s="1" customFormat="1" ht="15"/>
    <row r="1874" s="1" customFormat="1" ht="15"/>
    <row r="1875" s="1" customFormat="1" ht="15"/>
    <row r="1876" s="1" customFormat="1" ht="15"/>
    <row r="1877" s="1" customFormat="1" ht="15"/>
    <row r="1878" s="1" customFormat="1" ht="15"/>
    <row r="1879" s="1" customFormat="1" ht="15"/>
    <row r="1880" s="1" customFormat="1" ht="15"/>
    <row r="1881" s="1" customFormat="1" ht="15"/>
    <row r="1882" s="1" customFormat="1" ht="15"/>
    <row r="1883" s="1" customFormat="1" ht="15"/>
    <row r="1884" s="1" customFormat="1" ht="15"/>
    <row r="1885" s="1" customFormat="1" ht="15"/>
    <row r="1886" s="1" customFormat="1" ht="15"/>
    <row r="1887" s="1" customFormat="1" ht="15"/>
    <row r="1888" s="1" customFormat="1" ht="15"/>
    <row r="1889" s="1" customFormat="1" ht="15"/>
    <row r="1890" s="1" customFormat="1" ht="15"/>
    <row r="1891" s="1" customFormat="1" ht="15"/>
    <row r="1892" s="1" customFormat="1" ht="15"/>
    <row r="1893" s="1" customFormat="1" ht="15"/>
    <row r="1894" s="1" customFormat="1" ht="15"/>
    <row r="1895" s="1" customFormat="1" ht="15"/>
    <row r="1896" s="1" customFormat="1" ht="15"/>
    <row r="1897" s="1" customFormat="1" ht="15"/>
    <row r="1898" s="1" customFormat="1" ht="15"/>
    <row r="1899" s="1" customFormat="1" ht="15"/>
    <row r="1900" s="1" customFormat="1" ht="15"/>
    <row r="1901" s="1" customFormat="1" ht="15"/>
    <row r="1902" s="1" customFormat="1" ht="15"/>
    <row r="1903" s="1" customFormat="1" ht="15"/>
    <row r="1904" s="1" customFormat="1" ht="15"/>
    <row r="1905" s="1" customFormat="1" ht="15"/>
    <row r="1906" s="1" customFormat="1" ht="15"/>
    <row r="1907" s="1" customFormat="1" ht="15"/>
    <row r="1908" s="1" customFormat="1" ht="15"/>
    <row r="1909" s="1" customFormat="1" ht="15"/>
    <row r="1910" s="1" customFormat="1" ht="15"/>
    <row r="1911" s="1" customFormat="1" ht="15"/>
    <row r="1912" s="1" customFormat="1" ht="15"/>
    <row r="1913" s="1" customFormat="1" ht="15"/>
    <row r="1914" s="1" customFormat="1" ht="15"/>
    <row r="1915" s="1" customFormat="1" ht="15"/>
    <row r="1916" s="1" customFormat="1" ht="15"/>
    <row r="1917" s="1" customFormat="1" ht="15"/>
    <row r="1918" s="1" customFormat="1" ht="15"/>
    <row r="1919" s="1" customFormat="1" ht="15"/>
    <row r="1920" s="1" customFormat="1" ht="15"/>
    <row r="1921" s="1" customFormat="1" ht="15"/>
    <row r="1922" s="1" customFormat="1" ht="15"/>
    <row r="1923" s="1" customFormat="1" ht="15"/>
    <row r="1924" s="1" customFormat="1" ht="15"/>
    <row r="1925" s="1" customFormat="1" ht="15"/>
    <row r="1926" s="1" customFormat="1" ht="15"/>
    <row r="1927" s="1" customFormat="1" ht="15"/>
    <row r="1928" s="1" customFormat="1" ht="15"/>
    <row r="1929" s="1" customFormat="1" ht="15"/>
    <row r="1930" s="1" customFormat="1" ht="15"/>
    <row r="1931" s="1" customFormat="1" ht="15"/>
    <row r="1932" s="1" customFormat="1" ht="15"/>
    <row r="1933" s="1" customFormat="1" ht="15"/>
    <row r="1934" s="1" customFormat="1" ht="15"/>
    <row r="1935" s="1" customFormat="1" ht="15"/>
    <row r="1936" s="1" customFormat="1" ht="15"/>
    <row r="1937" s="1" customFormat="1" ht="15"/>
    <row r="1938" s="1" customFormat="1" ht="15"/>
    <row r="1939" s="1" customFormat="1" ht="15"/>
    <row r="1940" s="1" customFormat="1" ht="15"/>
    <row r="1941" s="1" customFormat="1" ht="15"/>
    <row r="1942" s="1" customFormat="1" ht="15"/>
    <row r="1943" s="1" customFormat="1" ht="15"/>
    <row r="1944" s="1" customFormat="1" ht="15"/>
    <row r="1945" s="1" customFormat="1" ht="15"/>
    <row r="1946" s="1" customFormat="1" ht="15"/>
    <row r="1947" s="1" customFormat="1" ht="15"/>
    <row r="1948" s="1" customFormat="1" ht="15"/>
    <row r="1949" s="1" customFormat="1" ht="15"/>
    <row r="1950" s="1" customFormat="1" ht="15"/>
    <row r="1951" s="1" customFormat="1" ht="15"/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28"/>
  <sheetViews>
    <sheetView topLeftCell="A462" workbookViewId="0">
      <selection sqref="A1:J1"/>
    </sheetView>
  </sheetViews>
  <sheetFormatPr defaultColWidth="15.7109375" defaultRowHeight="15.75"/>
  <cols>
    <col min="1" max="1" width="7.140625" style="1" bestFit="1" customWidth="1"/>
    <col min="2" max="2" width="37.5703125" style="1" customWidth="1"/>
    <col min="3" max="3" width="12.140625" style="1" bestFit="1" customWidth="1"/>
    <col min="4" max="5" width="11.5703125" style="1" bestFit="1" customWidth="1"/>
    <col min="6" max="6" width="12.140625" style="1" bestFit="1" customWidth="1"/>
    <col min="7" max="8" width="11.5703125" style="1" bestFit="1" customWidth="1"/>
  </cols>
  <sheetData>
    <row r="1" spans="1:14">
      <c r="B1" s="292" t="s">
        <v>91</v>
      </c>
      <c r="C1" s="292"/>
      <c r="D1" s="292"/>
      <c r="E1" s="292"/>
      <c r="F1" s="292"/>
      <c r="G1" s="292"/>
      <c r="H1" s="292"/>
    </row>
    <row r="2" spans="1:14" ht="31.5">
      <c r="A2" s="3" t="s">
        <v>92</v>
      </c>
      <c r="B2" s="4" t="s">
        <v>93</v>
      </c>
      <c r="C2" s="10" t="s">
        <v>140</v>
      </c>
      <c r="D2" s="10" t="s">
        <v>141</v>
      </c>
      <c r="E2" s="5" t="s">
        <v>142</v>
      </c>
      <c r="F2" s="5" t="s">
        <v>143</v>
      </c>
      <c r="G2" s="5" t="s">
        <v>95</v>
      </c>
      <c r="H2" s="5" t="s">
        <v>96</v>
      </c>
    </row>
    <row r="3" spans="1:14">
      <c r="A3" s="6"/>
      <c r="B3" s="7" t="s">
        <v>17</v>
      </c>
      <c r="C3" s="21"/>
      <c r="D3" s="21"/>
      <c r="E3" s="29"/>
      <c r="F3" s="8"/>
      <c r="G3" s="8"/>
      <c r="H3" s="8"/>
    </row>
    <row r="4" spans="1:14">
      <c r="A4" s="6"/>
      <c r="B4" s="7" t="s">
        <v>18</v>
      </c>
      <c r="C4" s="8"/>
      <c r="D4" s="8"/>
      <c r="E4" s="29"/>
      <c r="F4" s="8"/>
      <c r="G4" s="8"/>
      <c r="H4" s="8"/>
    </row>
    <row r="5" spans="1:14">
      <c r="A5" s="6">
        <v>1</v>
      </c>
      <c r="B5" s="17" t="s">
        <v>144</v>
      </c>
      <c r="C5" s="6">
        <v>96000</v>
      </c>
      <c r="D5" s="6">
        <v>96000</v>
      </c>
      <c r="E5" s="30">
        <v>96000</v>
      </c>
      <c r="F5" s="6">
        <v>96000</v>
      </c>
      <c r="G5" s="6">
        <v>96000</v>
      </c>
      <c r="H5" s="6">
        <v>96000</v>
      </c>
    </row>
    <row r="6" spans="1:14">
      <c r="A6" s="6">
        <f>A5+1</f>
        <v>2</v>
      </c>
      <c r="B6" s="17" t="s">
        <v>145</v>
      </c>
      <c r="C6" s="6">
        <v>365000</v>
      </c>
      <c r="D6" s="6">
        <v>365000</v>
      </c>
      <c r="E6" s="30">
        <v>365000</v>
      </c>
      <c r="F6" s="6">
        <v>365000</v>
      </c>
      <c r="G6" s="6">
        <v>365000</v>
      </c>
      <c r="H6" s="6">
        <v>365000</v>
      </c>
    </row>
    <row r="7" spans="1:14">
      <c r="A7" s="6">
        <f>A6+1</f>
        <v>3</v>
      </c>
      <c r="B7" s="17" t="s">
        <v>146</v>
      </c>
      <c r="C7" s="6">
        <v>875000</v>
      </c>
      <c r="D7" s="6">
        <v>875000</v>
      </c>
      <c r="E7" s="30">
        <v>875000</v>
      </c>
      <c r="F7" s="6">
        <v>875000</v>
      </c>
      <c r="G7" s="6">
        <v>875000</v>
      </c>
      <c r="H7" s="6">
        <v>875000</v>
      </c>
    </row>
    <row r="8" spans="1:14">
      <c r="A8" s="6">
        <f>A7+1</f>
        <v>4</v>
      </c>
      <c r="B8" s="17" t="s">
        <v>147</v>
      </c>
      <c r="C8" s="6">
        <v>115000</v>
      </c>
      <c r="D8" s="6">
        <v>115000</v>
      </c>
      <c r="E8" s="30">
        <v>115000</v>
      </c>
      <c r="F8" s="6">
        <v>115000</v>
      </c>
      <c r="G8" s="6">
        <v>115000</v>
      </c>
      <c r="H8" s="6">
        <v>115000</v>
      </c>
    </row>
    <row r="9" spans="1:14">
      <c r="A9" s="6">
        <f>A8+1</f>
        <v>5</v>
      </c>
      <c r="B9" s="17" t="s">
        <v>148</v>
      </c>
      <c r="C9" s="6">
        <v>850000</v>
      </c>
      <c r="D9" s="6">
        <v>850000</v>
      </c>
      <c r="E9" s="30">
        <v>850000</v>
      </c>
      <c r="F9" s="6">
        <v>850000</v>
      </c>
      <c r="G9" s="6">
        <v>850000</v>
      </c>
      <c r="H9" s="6">
        <v>850000</v>
      </c>
    </row>
    <row r="10" spans="1:14">
      <c r="A10" s="6">
        <f>A9+1</f>
        <v>6</v>
      </c>
      <c r="B10" s="31" t="s">
        <v>149</v>
      </c>
      <c r="C10" s="6">
        <v>650000</v>
      </c>
      <c r="D10" s="6">
        <v>650000</v>
      </c>
      <c r="E10" s="30">
        <v>650000</v>
      </c>
      <c r="F10" s="6">
        <v>650000</v>
      </c>
      <c r="G10" s="6">
        <v>650000</v>
      </c>
      <c r="H10" s="6">
        <v>650000</v>
      </c>
    </row>
    <row r="11" spans="1:14">
      <c r="A11" s="6"/>
      <c r="B11" s="16" t="s">
        <v>97</v>
      </c>
      <c r="C11" s="10">
        <f t="shared" ref="C11:H11" si="0">SUM(C5:C10)</f>
        <v>2951000</v>
      </c>
      <c r="D11" s="10">
        <f t="shared" si="0"/>
        <v>2951000</v>
      </c>
      <c r="E11" s="32">
        <f t="shared" si="0"/>
        <v>2951000</v>
      </c>
      <c r="F11" s="10">
        <f t="shared" si="0"/>
        <v>2951000</v>
      </c>
      <c r="G11" s="10">
        <f t="shared" si="0"/>
        <v>2951000</v>
      </c>
      <c r="H11" s="10">
        <f t="shared" si="0"/>
        <v>2951000</v>
      </c>
      <c r="I11" s="77">
        <f t="shared" ref="I11:N11" si="1">C11/1000</f>
        <v>2951</v>
      </c>
      <c r="J11" s="77">
        <f t="shared" si="1"/>
        <v>2951</v>
      </c>
      <c r="K11" s="77">
        <f t="shared" si="1"/>
        <v>2951</v>
      </c>
      <c r="L11" s="77">
        <f t="shared" si="1"/>
        <v>2951</v>
      </c>
      <c r="M11" s="77">
        <f t="shared" si="1"/>
        <v>2951</v>
      </c>
      <c r="N11" s="77">
        <f t="shared" si="1"/>
        <v>2951</v>
      </c>
    </row>
    <row r="12" spans="1:14">
      <c r="A12" s="6"/>
      <c r="B12" s="16"/>
      <c r="C12" s="10"/>
      <c r="D12" s="10"/>
      <c r="E12" s="32"/>
      <c r="F12" s="10"/>
      <c r="G12" s="10"/>
      <c r="H12" s="10"/>
    </row>
    <row r="13" spans="1:14">
      <c r="A13" s="6"/>
      <c r="B13" s="9" t="s">
        <v>19</v>
      </c>
      <c r="C13" s="10"/>
      <c r="D13" s="10"/>
      <c r="E13" s="32"/>
      <c r="F13" s="10"/>
      <c r="G13" s="10"/>
      <c r="H13" s="10"/>
    </row>
    <row r="14" spans="1:14">
      <c r="A14" s="6">
        <v>1</v>
      </c>
      <c r="B14" s="17" t="s">
        <v>150</v>
      </c>
      <c r="C14" s="6">
        <v>132000</v>
      </c>
      <c r="D14" s="6">
        <v>132000</v>
      </c>
      <c r="E14" s="30">
        <v>132000</v>
      </c>
      <c r="F14" s="6">
        <v>132000</v>
      </c>
      <c r="G14" s="6">
        <v>132000</v>
      </c>
      <c r="H14" s="6">
        <v>132000</v>
      </c>
    </row>
    <row r="15" spans="1:14">
      <c r="A15" s="6">
        <f>A14+1</f>
        <v>2</v>
      </c>
      <c r="B15" s="17" t="s">
        <v>151</v>
      </c>
      <c r="C15" s="6">
        <v>2500</v>
      </c>
      <c r="D15" s="6">
        <v>2500</v>
      </c>
      <c r="E15" s="30">
        <v>16500</v>
      </c>
      <c r="F15" s="6">
        <v>16500</v>
      </c>
      <c r="G15" s="6">
        <v>16500</v>
      </c>
      <c r="H15" s="6">
        <v>16500</v>
      </c>
    </row>
    <row r="16" spans="1:14">
      <c r="A16" s="6">
        <f t="shared" ref="A16:A37" si="2">A15+1</f>
        <v>3</v>
      </c>
      <c r="B16" s="17" t="s">
        <v>152</v>
      </c>
      <c r="C16" s="6">
        <v>23900</v>
      </c>
      <c r="D16" s="6">
        <v>23900</v>
      </c>
      <c r="E16" s="30">
        <v>23900</v>
      </c>
      <c r="F16" s="6">
        <v>23900</v>
      </c>
      <c r="G16" s="6">
        <v>23900</v>
      </c>
      <c r="H16" s="6">
        <v>23900</v>
      </c>
    </row>
    <row r="17" spans="1:8" ht="30">
      <c r="A17" s="6">
        <f t="shared" si="2"/>
        <v>4</v>
      </c>
      <c r="B17" s="33" t="s">
        <v>153</v>
      </c>
      <c r="C17" s="6">
        <v>13200</v>
      </c>
      <c r="D17" s="6">
        <v>13200</v>
      </c>
      <c r="E17" s="30">
        <v>13200</v>
      </c>
      <c r="F17" s="6">
        <v>13200</v>
      </c>
      <c r="G17" s="6">
        <v>13200</v>
      </c>
      <c r="H17" s="6">
        <v>0</v>
      </c>
    </row>
    <row r="18" spans="1:8" ht="30">
      <c r="A18" s="6">
        <f t="shared" si="2"/>
        <v>5</v>
      </c>
      <c r="B18" s="33" t="s">
        <v>154</v>
      </c>
      <c r="C18" s="6">
        <v>105000</v>
      </c>
      <c r="D18" s="6">
        <v>105000</v>
      </c>
      <c r="E18" s="30">
        <v>105000</v>
      </c>
      <c r="F18" s="6">
        <v>105000</v>
      </c>
      <c r="G18" s="6">
        <v>105000</v>
      </c>
      <c r="H18" s="6">
        <v>105000</v>
      </c>
    </row>
    <row r="19" spans="1:8" ht="30">
      <c r="A19" s="6">
        <f t="shared" si="2"/>
        <v>6</v>
      </c>
      <c r="B19" s="33" t="s">
        <v>155</v>
      </c>
      <c r="C19" s="6">
        <v>47850</v>
      </c>
      <c r="D19" s="6">
        <v>47850</v>
      </c>
      <c r="E19" s="30">
        <v>47850</v>
      </c>
      <c r="F19" s="6">
        <v>47850</v>
      </c>
      <c r="G19" s="6">
        <v>47850</v>
      </c>
      <c r="H19" s="6">
        <v>59400</v>
      </c>
    </row>
    <row r="20" spans="1:8">
      <c r="A20" s="6">
        <f t="shared" si="2"/>
        <v>7</v>
      </c>
      <c r="B20" s="17" t="s">
        <v>156</v>
      </c>
      <c r="C20" s="6">
        <v>20500</v>
      </c>
      <c r="D20" s="6">
        <v>20500</v>
      </c>
      <c r="E20" s="30">
        <v>21200</v>
      </c>
      <c r="F20" s="6">
        <v>21200</v>
      </c>
      <c r="G20" s="6">
        <v>21200</v>
      </c>
      <c r="H20" s="6">
        <v>22500</v>
      </c>
    </row>
    <row r="21" spans="1:8">
      <c r="A21" s="6">
        <f t="shared" si="2"/>
        <v>8</v>
      </c>
      <c r="B21" s="17" t="s">
        <v>157</v>
      </c>
      <c r="C21" s="6">
        <v>38700</v>
      </c>
      <c r="D21" s="6">
        <v>38700</v>
      </c>
      <c r="E21" s="30">
        <v>42000</v>
      </c>
      <c r="F21" s="6">
        <v>42000</v>
      </c>
      <c r="G21" s="6">
        <v>42000</v>
      </c>
      <c r="H21" s="6">
        <v>42000</v>
      </c>
    </row>
    <row r="22" spans="1:8">
      <c r="A22" s="6">
        <f t="shared" si="2"/>
        <v>9</v>
      </c>
      <c r="B22" s="17" t="s">
        <v>158</v>
      </c>
      <c r="C22" s="6">
        <v>46200</v>
      </c>
      <c r="D22" s="6">
        <v>46200</v>
      </c>
      <c r="E22" s="30">
        <v>46200</v>
      </c>
      <c r="F22" s="6">
        <v>46200</v>
      </c>
      <c r="G22" s="6">
        <v>46200</v>
      </c>
      <c r="H22" s="6">
        <v>42950</v>
      </c>
    </row>
    <row r="23" spans="1:8">
      <c r="A23" s="6">
        <f t="shared" si="2"/>
        <v>10</v>
      </c>
      <c r="B23" s="17" t="s">
        <v>159</v>
      </c>
      <c r="C23" s="6">
        <v>100000</v>
      </c>
      <c r="D23" s="6">
        <v>100000</v>
      </c>
      <c r="E23" s="30">
        <v>100000</v>
      </c>
      <c r="F23" s="6">
        <v>100000</v>
      </c>
      <c r="G23" s="6">
        <v>100000</v>
      </c>
      <c r="H23" s="6">
        <v>100000</v>
      </c>
    </row>
    <row r="24" spans="1:8">
      <c r="A24" s="6">
        <f t="shared" si="2"/>
        <v>11</v>
      </c>
      <c r="B24" s="17" t="s">
        <v>160</v>
      </c>
      <c r="C24" s="6">
        <v>33000</v>
      </c>
      <c r="D24" s="6">
        <v>33000</v>
      </c>
      <c r="E24" s="30">
        <v>33000</v>
      </c>
      <c r="F24" s="6">
        <v>33000</v>
      </c>
      <c r="G24" s="6">
        <v>33000</v>
      </c>
      <c r="H24" s="6">
        <v>33000</v>
      </c>
    </row>
    <row r="25" spans="1:8">
      <c r="A25" s="6">
        <f t="shared" si="2"/>
        <v>12</v>
      </c>
      <c r="B25" s="17" t="s">
        <v>161</v>
      </c>
      <c r="C25" s="6">
        <v>258000</v>
      </c>
      <c r="D25" s="6">
        <v>258000</v>
      </c>
      <c r="E25" s="30">
        <v>258000</v>
      </c>
      <c r="F25" s="6">
        <v>258000</v>
      </c>
      <c r="G25" s="6">
        <v>258000</v>
      </c>
      <c r="H25" s="6">
        <v>258000</v>
      </c>
    </row>
    <row r="26" spans="1:8" ht="30">
      <c r="A26" s="6">
        <f t="shared" si="2"/>
        <v>13</v>
      </c>
      <c r="B26" s="33" t="s">
        <v>162</v>
      </c>
      <c r="C26" s="6">
        <v>137000</v>
      </c>
      <c r="D26" s="6">
        <v>137000</v>
      </c>
      <c r="E26" s="30">
        <v>153500</v>
      </c>
      <c r="F26" s="6">
        <v>169950</v>
      </c>
      <c r="G26" s="6">
        <v>169950</v>
      </c>
      <c r="H26" s="6">
        <v>169950</v>
      </c>
    </row>
    <row r="27" spans="1:8">
      <c r="A27" s="6">
        <f t="shared" si="2"/>
        <v>14</v>
      </c>
      <c r="B27" s="17" t="s">
        <v>163</v>
      </c>
      <c r="C27" s="6">
        <v>264600</v>
      </c>
      <c r="D27" s="6">
        <v>264600</v>
      </c>
      <c r="E27" s="30">
        <v>282600</v>
      </c>
      <c r="F27" s="6">
        <v>282600</v>
      </c>
      <c r="G27" s="6">
        <v>282600</v>
      </c>
      <c r="H27" s="6">
        <v>282600</v>
      </c>
    </row>
    <row r="28" spans="1:8">
      <c r="A28" s="6">
        <f t="shared" si="2"/>
        <v>15</v>
      </c>
      <c r="B28" s="17" t="s">
        <v>164</v>
      </c>
      <c r="C28" s="6">
        <v>138700</v>
      </c>
      <c r="D28" s="6">
        <v>138700</v>
      </c>
      <c r="E28" s="6">
        <v>138700</v>
      </c>
      <c r="F28" s="6">
        <v>138700</v>
      </c>
      <c r="G28" s="6">
        <v>138700</v>
      </c>
      <c r="H28" s="6">
        <v>138700</v>
      </c>
    </row>
    <row r="29" spans="1:8">
      <c r="A29" s="6">
        <f t="shared" si="2"/>
        <v>16</v>
      </c>
      <c r="B29" s="17" t="s">
        <v>165</v>
      </c>
      <c r="C29" s="6">
        <v>40140</v>
      </c>
      <c r="D29" s="6">
        <v>40140</v>
      </c>
      <c r="E29" s="30">
        <v>40140</v>
      </c>
      <c r="F29" s="6">
        <v>40140</v>
      </c>
      <c r="G29" s="6">
        <v>40140</v>
      </c>
      <c r="H29" s="6">
        <v>40140</v>
      </c>
    </row>
    <row r="30" spans="1:8">
      <c r="A30" s="6">
        <f t="shared" si="2"/>
        <v>17</v>
      </c>
      <c r="B30" s="17" t="s">
        <v>166</v>
      </c>
      <c r="C30" s="6">
        <v>16500</v>
      </c>
      <c r="D30" s="6">
        <v>16500</v>
      </c>
      <c r="E30" s="30">
        <v>16500</v>
      </c>
      <c r="F30" s="6">
        <v>16500</v>
      </c>
      <c r="G30" s="6">
        <v>16500</v>
      </c>
      <c r="H30" s="6">
        <v>16500</v>
      </c>
    </row>
    <row r="31" spans="1:8">
      <c r="A31" s="6">
        <f t="shared" si="2"/>
        <v>18</v>
      </c>
      <c r="B31" s="17" t="s">
        <v>167</v>
      </c>
      <c r="C31" s="6">
        <v>19800</v>
      </c>
      <c r="D31" s="6">
        <v>19800</v>
      </c>
      <c r="E31" s="30">
        <v>19800</v>
      </c>
      <c r="F31" s="6">
        <v>19800</v>
      </c>
      <c r="G31" s="6">
        <v>19800</v>
      </c>
      <c r="H31" s="6">
        <v>19800</v>
      </c>
    </row>
    <row r="32" spans="1:8">
      <c r="A32" s="6">
        <f t="shared" si="2"/>
        <v>19</v>
      </c>
      <c r="B32" s="17" t="s">
        <v>168</v>
      </c>
      <c r="C32" s="6">
        <v>82125</v>
      </c>
      <c r="D32" s="6">
        <v>82125</v>
      </c>
      <c r="E32" s="30">
        <v>91250</v>
      </c>
      <c r="F32" s="6">
        <v>91250</v>
      </c>
      <c r="G32" s="6">
        <v>91250</v>
      </c>
      <c r="H32" s="6">
        <v>91250</v>
      </c>
    </row>
    <row r="33" spans="1:14">
      <c r="A33" s="6">
        <f t="shared" si="2"/>
        <v>20</v>
      </c>
      <c r="B33" s="17" t="s">
        <v>169</v>
      </c>
      <c r="C33" s="6">
        <v>168000</v>
      </c>
      <c r="D33" s="6">
        <v>168000</v>
      </c>
      <c r="E33" s="30">
        <v>168000</v>
      </c>
      <c r="F33" s="6">
        <v>168000</v>
      </c>
      <c r="G33" s="6">
        <v>168000</v>
      </c>
      <c r="H33" s="6">
        <v>168000</v>
      </c>
    </row>
    <row r="34" spans="1:14">
      <c r="A34" s="6">
        <f t="shared" si="2"/>
        <v>21</v>
      </c>
      <c r="B34" s="17" t="s">
        <v>170</v>
      </c>
      <c r="C34" s="6">
        <v>22500</v>
      </c>
      <c r="D34" s="6">
        <v>22500</v>
      </c>
      <c r="E34" s="30">
        <v>53200</v>
      </c>
      <c r="F34" s="6">
        <v>53200</v>
      </c>
      <c r="G34" s="6">
        <v>53200</v>
      </c>
      <c r="H34" s="6">
        <v>53200</v>
      </c>
    </row>
    <row r="35" spans="1:14">
      <c r="A35" s="6">
        <f t="shared" si="2"/>
        <v>22</v>
      </c>
      <c r="B35" s="17" t="s">
        <v>171</v>
      </c>
      <c r="C35" s="6">
        <v>128000</v>
      </c>
      <c r="D35" s="6">
        <v>128000</v>
      </c>
      <c r="E35" s="30">
        <v>115000</v>
      </c>
      <c r="F35" s="6">
        <v>115000</v>
      </c>
      <c r="G35" s="6">
        <v>115000</v>
      </c>
      <c r="H35" s="6">
        <v>115000</v>
      </c>
    </row>
    <row r="36" spans="1:14" ht="30">
      <c r="A36" s="6">
        <f t="shared" si="2"/>
        <v>23</v>
      </c>
      <c r="B36" s="33" t="s">
        <v>172</v>
      </c>
      <c r="C36" s="6">
        <v>19800</v>
      </c>
      <c r="D36" s="6">
        <v>19800</v>
      </c>
      <c r="E36" s="30">
        <v>19800</v>
      </c>
      <c r="F36" s="6">
        <v>19800</v>
      </c>
      <c r="G36" s="6">
        <v>19800</v>
      </c>
      <c r="H36" s="6">
        <v>32750</v>
      </c>
    </row>
    <row r="37" spans="1:14">
      <c r="A37" s="6">
        <f t="shared" si="2"/>
        <v>24</v>
      </c>
      <c r="B37" s="17" t="s">
        <v>173</v>
      </c>
      <c r="C37" s="6">
        <v>119000</v>
      </c>
      <c r="D37" s="6">
        <v>119000</v>
      </c>
      <c r="E37" s="30">
        <v>119000</v>
      </c>
      <c r="F37" s="6">
        <v>119000</v>
      </c>
      <c r="G37" s="6">
        <v>119000</v>
      </c>
      <c r="H37" s="6">
        <v>119000</v>
      </c>
    </row>
    <row r="38" spans="1:14">
      <c r="A38" s="6">
        <v>25</v>
      </c>
      <c r="B38" s="17" t="s">
        <v>174</v>
      </c>
      <c r="C38" s="6">
        <v>99000</v>
      </c>
      <c r="D38" s="6">
        <v>99000</v>
      </c>
      <c r="E38" s="30">
        <v>99000</v>
      </c>
      <c r="F38" s="6">
        <v>99000</v>
      </c>
      <c r="G38" s="6">
        <v>99000</v>
      </c>
      <c r="H38" s="6">
        <v>99000</v>
      </c>
    </row>
    <row r="39" spans="1:14">
      <c r="A39" s="6">
        <v>26</v>
      </c>
      <c r="B39" s="17" t="s">
        <v>145</v>
      </c>
      <c r="C39" s="6">
        <v>20400</v>
      </c>
      <c r="D39" s="6">
        <v>20400</v>
      </c>
      <c r="E39" s="30">
        <v>20400</v>
      </c>
      <c r="F39" s="6">
        <v>20400</v>
      </c>
      <c r="G39" s="6">
        <v>20400</v>
      </c>
      <c r="H39" s="6">
        <v>20400</v>
      </c>
    </row>
    <row r="40" spans="1:14" ht="30">
      <c r="A40" s="6">
        <v>27</v>
      </c>
      <c r="B40" s="33" t="s">
        <v>175</v>
      </c>
      <c r="C40" s="6">
        <v>64800</v>
      </c>
      <c r="D40" s="6">
        <v>64800</v>
      </c>
      <c r="E40" s="30">
        <v>64800</v>
      </c>
      <c r="F40" s="6">
        <v>64800</v>
      </c>
      <c r="G40" s="6">
        <v>64800</v>
      </c>
      <c r="H40" s="6">
        <v>56000</v>
      </c>
    </row>
    <row r="41" spans="1:14" ht="30">
      <c r="A41" s="6">
        <v>28</v>
      </c>
      <c r="B41" s="33" t="s">
        <v>176</v>
      </c>
      <c r="C41" s="6">
        <v>123950</v>
      </c>
      <c r="D41" s="6">
        <v>123950</v>
      </c>
      <c r="E41" s="30">
        <v>123950</v>
      </c>
      <c r="F41" s="6">
        <v>156950</v>
      </c>
      <c r="G41" s="6">
        <v>156950</v>
      </c>
      <c r="H41" s="6">
        <v>156950</v>
      </c>
    </row>
    <row r="42" spans="1:14">
      <c r="A42" s="6">
        <v>29</v>
      </c>
      <c r="B42" s="17" t="s">
        <v>177</v>
      </c>
      <c r="C42" s="8">
        <v>113750</v>
      </c>
      <c r="D42" s="8">
        <v>113750</v>
      </c>
      <c r="E42" s="30">
        <v>113750</v>
      </c>
      <c r="F42" s="6">
        <v>113750</v>
      </c>
      <c r="G42" s="6">
        <v>113750</v>
      </c>
      <c r="H42" s="6">
        <v>113750</v>
      </c>
    </row>
    <row r="43" spans="1:14">
      <c r="A43" s="6">
        <v>30</v>
      </c>
      <c r="B43" s="31" t="s">
        <v>178</v>
      </c>
      <c r="C43" s="6">
        <v>171000</v>
      </c>
      <c r="D43" s="6">
        <v>171000</v>
      </c>
      <c r="E43" s="30">
        <v>171000</v>
      </c>
      <c r="F43" s="6">
        <v>171000</v>
      </c>
      <c r="G43" s="6">
        <v>171000</v>
      </c>
      <c r="H43" s="6">
        <v>171000</v>
      </c>
    </row>
    <row r="44" spans="1:14">
      <c r="A44" s="6">
        <v>31</v>
      </c>
      <c r="B44" s="17" t="s">
        <v>179</v>
      </c>
      <c r="C44" s="6">
        <v>82500</v>
      </c>
      <c r="D44" s="6">
        <v>82500</v>
      </c>
      <c r="E44" s="30">
        <v>82500</v>
      </c>
      <c r="F44" s="6">
        <v>82500</v>
      </c>
      <c r="G44" s="6">
        <v>82500</v>
      </c>
      <c r="H44" s="6">
        <v>82500</v>
      </c>
    </row>
    <row r="45" spans="1:14">
      <c r="A45" s="6">
        <v>32</v>
      </c>
      <c r="B45" s="17" t="s">
        <v>180</v>
      </c>
      <c r="C45" s="6">
        <v>66000</v>
      </c>
      <c r="D45" s="6">
        <v>66000</v>
      </c>
      <c r="E45" s="30">
        <v>66000</v>
      </c>
      <c r="F45" s="6">
        <v>66000</v>
      </c>
      <c r="G45" s="6">
        <v>66000</v>
      </c>
      <c r="H45" s="6">
        <v>56100</v>
      </c>
    </row>
    <row r="46" spans="1:14">
      <c r="A46" s="6">
        <v>33</v>
      </c>
      <c r="B46" s="17" t="s">
        <v>146</v>
      </c>
      <c r="C46" s="6">
        <v>43300</v>
      </c>
      <c r="D46" s="6">
        <v>43300</v>
      </c>
      <c r="E46" s="30">
        <v>43300</v>
      </c>
      <c r="F46" s="6">
        <v>43300</v>
      </c>
      <c r="G46" s="6">
        <v>43300</v>
      </c>
      <c r="H46" s="6">
        <v>43300</v>
      </c>
    </row>
    <row r="47" spans="1:14">
      <c r="A47" s="6">
        <v>34</v>
      </c>
      <c r="B47" s="17" t="s">
        <v>181</v>
      </c>
      <c r="C47" s="6">
        <v>57756</v>
      </c>
      <c r="D47" s="6">
        <v>57756</v>
      </c>
      <c r="E47" s="30">
        <v>57756</v>
      </c>
      <c r="F47" s="6">
        <v>57756</v>
      </c>
      <c r="G47" s="6">
        <v>57756</v>
      </c>
      <c r="H47" s="6">
        <v>57750</v>
      </c>
    </row>
    <row r="48" spans="1:14">
      <c r="A48" s="6"/>
      <c r="B48" s="16" t="s">
        <v>97</v>
      </c>
      <c r="C48" s="11">
        <f t="shared" ref="C48:H48" si="3">SUM(C14:C47)</f>
        <v>2819471</v>
      </c>
      <c r="D48" s="11">
        <f t="shared" si="3"/>
        <v>2819471</v>
      </c>
      <c r="E48" s="34">
        <f t="shared" si="3"/>
        <v>2898796</v>
      </c>
      <c r="F48" s="11">
        <f t="shared" si="3"/>
        <v>2948246</v>
      </c>
      <c r="G48" s="11">
        <f t="shared" si="3"/>
        <v>2948246</v>
      </c>
      <c r="H48" s="11">
        <f t="shared" si="3"/>
        <v>2938890</v>
      </c>
      <c r="I48" s="77">
        <f t="shared" ref="I48:N48" si="4">C48/1000</f>
        <v>2819.471</v>
      </c>
      <c r="J48" s="77">
        <f t="shared" si="4"/>
        <v>2819.471</v>
      </c>
      <c r="K48" s="77">
        <f t="shared" si="4"/>
        <v>2898.7959999999998</v>
      </c>
      <c r="L48" s="77">
        <f t="shared" si="4"/>
        <v>2948.2460000000001</v>
      </c>
      <c r="M48" s="77">
        <f t="shared" si="4"/>
        <v>2948.2460000000001</v>
      </c>
      <c r="N48" s="77">
        <f t="shared" si="4"/>
        <v>2938.89</v>
      </c>
    </row>
    <row r="49" spans="1:8">
      <c r="A49" s="6"/>
      <c r="B49" s="9" t="s">
        <v>20</v>
      </c>
      <c r="F49" s="8"/>
      <c r="G49" s="8"/>
      <c r="H49" s="8"/>
    </row>
    <row r="50" spans="1:8">
      <c r="A50" s="6">
        <v>1</v>
      </c>
      <c r="B50" s="17" t="s">
        <v>150</v>
      </c>
      <c r="C50" s="6">
        <v>76000</v>
      </c>
      <c r="D50" s="6">
        <v>76000</v>
      </c>
      <c r="E50" s="30">
        <v>76000</v>
      </c>
      <c r="F50" s="6">
        <v>76000</v>
      </c>
      <c r="G50" s="6">
        <v>76000</v>
      </c>
      <c r="H50" s="6">
        <v>76000</v>
      </c>
    </row>
    <row r="51" spans="1:8">
      <c r="A51" s="6">
        <f>A50+1</f>
        <v>2</v>
      </c>
      <c r="B51" s="17" t="s">
        <v>182</v>
      </c>
      <c r="C51" s="6">
        <v>29730</v>
      </c>
      <c r="D51" s="6">
        <v>29730</v>
      </c>
      <c r="E51" s="30">
        <v>9900</v>
      </c>
      <c r="F51" s="6">
        <v>9900</v>
      </c>
      <c r="G51" s="6">
        <v>9900</v>
      </c>
      <c r="H51" s="6">
        <v>9900</v>
      </c>
    </row>
    <row r="52" spans="1:8">
      <c r="A52" s="6">
        <f t="shared" ref="A52:A72" si="5">A51+1</f>
        <v>3</v>
      </c>
      <c r="B52" s="17" t="s">
        <v>152</v>
      </c>
      <c r="C52" s="6">
        <v>19915</v>
      </c>
      <c r="D52" s="6">
        <v>19915</v>
      </c>
      <c r="E52" s="30">
        <v>19915</v>
      </c>
      <c r="F52" s="6">
        <v>19915</v>
      </c>
      <c r="G52" s="6">
        <v>19915</v>
      </c>
      <c r="H52" s="6">
        <v>19915</v>
      </c>
    </row>
    <row r="53" spans="1:8" ht="30">
      <c r="A53" s="6">
        <f t="shared" si="5"/>
        <v>4</v>
      </c>
      <c r="B53" s="33" t="s">
        <v>183</v>
      </c>
      <c r="C53" s="6">
        <v>63000</v>
      </c>
      <c r="D53" s="6">
        <v>63000</v>
      </c>
      <c r="E53" s="30">
        <v>63000</v>
      </c>
      <c r="F53" s="6">
        <v>63000</v>
      </c>
      <c r="G53" s="6">
        <v>63000</v>
      </c>
      <c r="H53" s="6">
        <v>63000</v>
      </c>
    </row>
    <row r="54" spans="1:8" ht="30">
      <c r="A54" s="6">
        <f t="shared" si="5"/>
        <v>5</v>
      </c>
      <c r="B54" s="33" t="s">
        <v>184</v>
      </c>
      <c r="C54" s="6">
        <v>16500</v>
      </c>
      <c r="D54" s="6">
        <v>16500</v>
      </c>
      <c r="E54" s="30">
        <v>16500</v>
      </c>
      <c r="F54" s="6">
        <v>16500</v>
      </c>
      <c r="G54" s="6">
        <v>16500</v>
      </c>
      <c r="H54" s="6">
        <v>52242</v>
      </c>
    </row>
    <row r="55" spans="1:8">
      <c r="A55" s="6">
        <f t="shared" si="5"/>
        <v>6</v>
      </c>
      <c r="B55" s="17" t="s">
        <v>156</v>
      </c>
      <c r="C55" s="6">
        <v>17500</v>
      </c>
      <c r="D55" s="6">
        <v>17500</v>
      </c>
      <c r="E55" s="30">
        <v>18500</v>
      </c>
      <c r="F55" s="6">
        <v>18500</v>
      </c>
      <c r="G55" s="6">
        <v>18500</v>
      </c>
      <c r="H55" s="6">
        <v>19500</v>
      </c>
    </row>
    <row r="56" spans="1:8" ht="30">
      <c r="A56" s="6">
        <f t="shared" si="5"/>
        <v>7</v>
      </c>
      <c r="B56" s="33" t="s">
        <v>157</v>
      </c>
      <c r="C56" s="6">
        <v>34000</v>
      </c>
      <c r="D56" s="6">
        <v>34000</v>
      </c>
      <c r="E56" s="30">
        <v>37000</v>
      </c>
      <c r="F56" s="6">
        <v>37000</v>
      </c>
      <c r="G56" s="6">
        <v>37000</v>
      </c>
      <c r="H56" s="6">
        <v>37000</v>
      </c>
    </row>
    <row r="57" spans="1:8">
      <c r="A57" s="6">
        <f t="shared" si="5"/>
        <v>8</v>
      </c>
      <c r="B57" s="17" t="s">
        <v>185</v>
      </c>
      <c r="C57" s="6">
        <v>40650</v>
      </c>
      <c r="D57" s="6">
        <v>40650</v>
      </c>
      <c r="E57" s="30">
        <v>40650</v>
      </c>
      <c r="F57" s="6">
        <v>40650</v>
      </c>
      <c r="G57" s="6">
        <v>40650</v>
      </c>
      <c r="H57" s="6">
        <v>40650</v>
      </c>
    </row>
    <row r="58" spans="1:8">
      <c r="A58" s="6">
        <f t="shared" si="5"/>
        <v>9</v>
      </c>
      <c r="B58" s="17" t="s">
        <v>144</v>
      </c>
      <c r="C58" s="6">
        <v>36000</v>
      </c>
      <c r="D58" s="6">
        <v>36000</v>
      </c>
      <c r="E58" s="30">
        <v>36000</v>
      </c>
      <c r="F58" s="6">
        <v>36000</v>
      </c>
      <c r="G58" s="6">
        <v>36000</v>
      </c>
      <c r="H58" s="6">
        <v>36000</v>
      </c>
    </row>
    <row r="59" spans="1:8">
      <c r="A59" s="6">
        <f t="shared" si="5"/>
        <v>10</v>
      </c>
      <c r="B59" s="17" t="s">
        <v>160</v>
      </c>
      <c r="C59" s="6">
        <v>29240</v>
      </c>
      <c r="D59" s="6">
        <v>29240</v>
      </c>
      <c r="E59" s="30">
        <v>29240</v>
      </c>
      <c r="F59" s="6">
        <v>29240</v>
      </c>
      <c r="G59" s="6">
        <v>29240</v>
      </c>
      <c r="H59" s="6">
        <v>29240</v>
      </c>
    </row>
    <row r="60" spans="1:8">
      <c r="A60" s="6">
        <f t="shared" si="5"/>
        <v>11</v>
      </c>
      <c r="B60" s="17" t="s">
        <v>186</v>
      </c>
      <c r="C60" s="6">
        <v>230550</v>
      </c>
      <c r="D60" s="6">
        <v>230550</v>
      </c>
      <c r="E60" s="30">
        <v>230550</v>
      </c>
      <c r="F60" s="6">
        <v>230550</v>
      </c>
      <c r="G60" s="6">
        <v>230550</v>
      </c>
      <c r="H60" s="6">
        <v>230550</v>
      </c>
    </row>
    <row r="61" spans="1:8" ht="30">
      <c r="A61" s="6">
        <f t="shared" si="5"/>
        <v>12</v>
      </c>
      <c r="B61" s="33" t="s">
        <v>162</v>
      </c>
      <c r="C61" s="6">
        <v>132000</v>
      </c>
      <c r="D61" s="6">
        <v>132000</v>
      </c>
      <c r="E61" s="30">
        <v>132000</v>
      </c>
      <c r="F61" s="6">
        <v>132000</v>
      </c>
      <c r="G61" s="6">
        <v>132000</v>
      </c>
      <c r="H61" s="6">
        <v>132000</v>
      </c>
    </row>
    <row r="62" spans="1:8">
      <c r="A62" s="6">
        <f t="shared" si="5"/>
        <v>13</v>
      </c>
      <c r="B62" s="17" t="s">
        <v>164</v>
      </c>
      <c r="C62" s="6">
        <v>122056</v>
      </c>
      <c r="D62" s="6">
        <v>122056</v>
      </c>
      <c r="E62" s="30">
        <v>122056</v>
      </c>
      <c r="F62" s="6">
        <v>122056</v>
      </c>
      <c r="G62" s="6">
        <v>122056</v>
      </c>
      <c r="H62" s="6">
        <v>122056</v>
      </c>
    </row>
    <row r="63" spans="1:8">
      <c r="A63" s="6">
        <f t="shared" si="5"/>
        <v>14</v>
      </c>
      <c r="B63" s="17" t="s">
        <v>187</v>
      </c>
      <c r="C63" s="6">
        <v>54000</v>
      </c>
      <c r="D63" s="6">
        <v>54000</v>
      </c>
      <c r="E63" s="30">
        <v>54000</v>
      </c>
      <c r="F63" s="6">
        <v>54000</v>
      </c>
      <c r="G63" s="6">
        <v>54000</v>
      </c>
      <c r="H63" s="6">
        <v>12200</v>
      </c>
    </row>
    <row r="64" spans="1:8">
      <c r="A64" s="6">
        <f t="shared" si="5"/>
        <v>15</v>
      </c>
      <c r="B64" s="17" t="s">
        <v>188</v>
      </c>
      <c r="C64" s="6">
        <v>8250</v>
      </c>
      <c r="D64" s="6">
        <v>8250</v>
      </c>
      <c r="E64" s="30">
        <v>8250</v>
      </c>
      <c r="F64" s="6">
        <v>8250</v>
      </c>
      <c r="G64" s="6">
        <v>8250</v>
      </c>
      <c r="H64" s="6">
        <v>8250</v>
      </c>
    </row>
    <row r="65" spans="1:8" ht="30">
      <c r="A65" s="6">
        <f t="shared" si="5"/>
        <v>16</v>
      </c>
      <c r="B65" s="33" t="s">
        <v>189</v>
      </c>
      <c r="C65" s="6">
        <v>5045</v>
      </c>
      <c r="D65" s="6">
        <v>5045</v>
      </c>
      <c r="E65" s="30">
        <v>5045</v>
      </c>
      <c r="F65" s="6">
        <v>5045</v>
      </c>
      <c r="G65" s="6">
        <v>5045</v>
      </c>
      <c r="H65" s="6">
        <v>5045</v>
      </c>
    </row>
    <row r="66" spans="1:8">
      <c r="A66" s="6">
        <f t="shared" si="5"/>
        <v>17</v>
      </c>
      <c r="B66" s="17" t="s">
        <v>190</v>
      </c>
      <c r="C66" s="6">
        <v>9900</v>
      </c>
      <c r="D66" s="6">
        <v>9900</v>
      </c>
      <c r="E66" s="30">
        <v>9900</v>
      </c>
      <c r="F66" s="6">
        <v>9900</v>
      </c>
      <c r="G66" s="6">
        <v>9900</v>
      </c>
      <c r="H66" s="6">
        <v>9900</v>
      </c>
    </row>
    <row r="67" spans="1:8">
      <c r="A67" s="6">
        <f t="shared" si="5"/>
        <v>18</v>
      </c>
      <c r="B67" s="17" t="s">
        <v>191</v>
      </c>
      <c r="C67" s="6">
        <v>73000</v>
      </c>
      <c r="D67" s="6">
        <v>73000</v>
      </c>
      <c r="E67" s="30">
        <v>65717</v>
      </c>
      <c r="F67" s="6">
        <v>65717</v>
      </c>
      <c r="G67" s="6">
        <v>65717</v>
      </c>
      <c r="H67" s="6">
        <v>65717</v>
      </c>
    </row>
    <row r="68" spans="1:8">
      <c r="A68" s="6">
        <f t="shared" si="5"/>
        <v>19</v>
      </c>
      <c r="B68" s="17" t="s">
        <v>192</v>
      </c>
      <c r="C68" s="6">
        <v>141200</v>
      </c>
      <c r="D68" s="6">
        <v>140200</v>
      </c>
      <c r="E68" s="30">
        <v>141200</v>
      </c>
      <c r="F68" s="6">
        <v>141200</v>
      </c>
      <c r="G68" s="6">
        <v>141200</v>
      </c>
      <c r="H68" s="6">
        <v>141200</v>
      </c>
    </row>
    <row r="69" spans="1:8">
      <c r="A69" s="6">
        <f t="shared" si="5"/>
        <v>20</v>
      </c>
      <c r="B69" s="17" t="s">
        <v>170</v>
      </c>
      <c r="C69" s="6">
        <v>15500</v>
      </c>
      <c r="D69" s="6">
        <v>15500</v>
      </c>
      <c r="E69" s="30">
        <v>35000</v>
      </c>
      <c r="F69" s="6">
        <v>35000</v>
      </c>
      <c r="G69" s="6">
        <v>35000</v>
      </c>
      <c r="H69" s="6">
        <v>35000</v>
      </c>
    </row>
    <row r="70" spans="1:8">
      <c r="A70" s="6">
        <f t="shared" si="5"/>
        <v>21</v>
      </c>
      <c r="B70" s="17" t="s">
        <v>114</v>
      </c>
      <c r="C70" s="6">
        <v>103560</v>
      </c>
      <c r="D70" s="6">
        <v>103560</v>
      </c>
      <c r="E70" s="30">
        <v>93000</v>
      </c>
      <c r="F70" s="6">
        <v>93000</v>
      </c>
      <c r="G70" s="6">
        <v>93000</v>
      </c>
      <c r="H70" s="6">
        <v>93000</v>
      </c>
    </row>
    <row r="71" spans="1:8">
      <c r="A71" s="6">
        <f t="shared" si="5"/>
        <v>22</v>
      </c>
      <c r="B71" s="17" t="s">
        <v>193</v>
      </c>
      <c r="C71" s="6">
        <v>17500</v>
      </c>
      <c r="D71" s="6">
        <v>17500</v>
      </c>
      <c r="E71" s="30">
        <v>17500</v>
      </c>
      <c r="F71" s="6">
        <v>17500</v>
      </c>
      <c r="G71" s="6">
        <v>17500</v>
      </c>
      <c r="H71" s="6">
        <v>17500</v>
      </c>
    </row>
    <row r="72" spans="1:8">
      <c r="A72" s="35">
        <f t="shared" si="5"/>
        <v>23</v>
      </c>
      <c r="B72" s="36" t="s">
        <v>194</v>
      </c>
      <c r="C72" s="35">
        <v>119000</v>
      </c>
      <c r="D72" s="35">
        <v>119000</v>
      </c>
      <c r="E72" s="37">
        <v>119000</v>
      </c>
      <c r="F72" s="35">
        <v>119000</v>
      </c>
      <c r="G72" s="35">
        <v>119000</v>
      </c>
      <c r="H72" s="35">
        <v>119000</v>
      </c>
    </row>
    <row r="73" spans="1:8">
      <c r="A73" s="6">
        <v>24</v>
      </c>
      <c r="B73" s="17" t="s">
        <v>174</v>
      </c>
      <c r="C73" s="6">
        <v>87714</v>
      </c>
      <c r="D73" s="6">
        <v>87714</v>
      </c>
      <c r="E73" s="30">
        <v>87714</v>
      </c>
      <c r="F73" s="6">
        <v>87714</v>
      </c>
      <c r="G73" s="6">
        <v>87714</v>
      </c>
      <c r="H73" s="6">
        <v>87714</v>
      </c>
    </row>
    <row r="74" spans="1:8" ht="30">
      <c r="A74" s="6">
        <v>25</v>
      </c>
      <c r="B74" s="33" t="s">
        <v>175</v>
      </c>
      <c r="C74" s="6">
        <v>55845</v>
      </c>
      <c r="D74" s="6">
        <v>55845</v>
      </c>
      <c r="E74" s="30">
        <v>55845</v>
      </c>
      <c r="F74" s="6">
        <v>55845</v>
      </c>
      <c r="G74" s="6">
        <v>55845</v>
      </c>
      <c r="H74" s="6">
        <v>48000</v>
      </c>
    </row>
    <row r="75" spans="1:8" ht="30">
      <c r="A75" s="6">
        <v>26</v>
      </c>
      <c r="B75" s="33" t="s">
        <v>176</v>
      </c>
      <c r="C75" s="6">
        <v>98239</v>
      </c>
      <c r="D75" s="6">
        <v>98239</v>
      </c>
      <c r="E75" s="30">
        <v>98239</v>
      </c>
      <c r="F75" s="6">
        <v>98239</v>
      </c>
      <c r="G75" s="6">
        <v>98239</v>
      </c>
      <c r="H75" s="6">
        <v>98239</v>
      </c>
    </row>
    <row r="76" spans="1:8">
      <c r="A76" s="6">
        <v>27</v>
      </c>
      <c r="B76" s="17" t="s">
        <v>195</v>
      </c>
      <c r="C76" s="6">
        <v>61250</v>
      </c>
      <c r="D76" s="6">
        <v>61250</v>
      </c>
      <c r="E76" s="30">
        <v>61250</v>
      </c>
      <c r="F76" s="6">
        <v>61250</v>
      </c>
      <c r="G76" s="6">
        <v>61250</v>
      </c>
      <c r="H76" s="6">
        <v>61250</v>
      </c>
    </row>
    <row r="77" spans="1:8">
      <c r="A77" s="6">
        <v>28</v>
      </c>
      <c r="B77" s="31" t="s">
        <v>196</v>
      </c>
      <c r="C77" s="6">
        <v>148900</v>
      </c>
      <c r="D77" s="6">
        <v>148900</v>
      </c>
      <c r="E77" s="30">
        <v>148900</v>
      </c>
      <c r="F77" s="6">
        <v>148900</v>
      </c>
      <c r="G77" s="6">
        <v>148900</v>
      </c>
      <c r="H77" s="6">
        <v>148900</v>
      </c>
    </row>
    <row r="78" spans="1:8">
      <c r="A78" s="6">
        <v>29</v>
      </c>
      <c r="B78" s="17" t="s">
        <v>197</v>
      </c>
      <c r="C78" s="6">
        <v>73100</v>
      </c>
      <c r="D78" s="6">
        <v>73100</v>
      </c>
      <c r="E78" s="30">
        <v>73100</v>
      </c>
      <c r="F78" s="6">
        <v>73100</v>
      </c>
      <c r="G78" s="6">
        <v>73100</v>
      </c>
      <c r="H78" s="6">
        <v>73100</v>
      </c>
    </row>
    <row r="79" spans="1:8">
      <c r="A79" s="6">
        <v>30</v>
      </c>
      <c r="B79" s="17" t="s">
        <v>180</v>
      </c>
      <c r="C79" s="6">
        <v>40000</v>
      </c>
      <c r="D79" s="6">
        <v>40000</v>
      </c>
      <c r="E79" s="30">
        <v>40000</v>
      </c>
      <c r="F79" s="6">
        <v>40000</v>
      </c>
      <c r="G79" s="6">
        <v>40000</v>
      </c>
      <c r="H79" s="6">
        <v>40000</v>
      </c>
    </row>
    <row r="80" spans="1:8">
      <c r="A80" s="6">
        <v>31</v>
      </c>
      <c r="B80" s="17" t="s">
        <v>146</v>
      </c>
      <c r="C80" s="6">
        <v>14400</v>
      </c>
      <c r="D80" s="6">
        <v>14400</v>
      </c>
      <c r="E80" s="30">
        <v>14400</v>
      </c>
      <c r="F80" s="6">
        <v>14400</v>
      </c>
      <c r="G80" s="6">
        <v>14400</v>
      </c>
      <c r="H80" s="6">
        <v>14400</v>
      </c>
    </row>
    <row r="81" spans="1:14" ht="30">
      <c r="A81" s="6">
        <v>32</v>
      </c>
      <c r="B81" s="33" t="s">
        <v>181</v>
      </c>
      <c r="C81" s="6">
        <v>23760</v>
      </c>
      <c r="D81" s="6">
        <v>23760</v>
      </c>
      <c r="E81" s="30">
        <v>23760</v>
      </c>
      <c r="F81" s="6">
        <v>23760</v>
      </c>
      <c r="G81" s="6">
        <v>23760</v>
      </c>
      <c r="H81" s="6">
        <v>23760</v>
      </c>
      <c r="I81" t="s">
        <v>198</v>
      </c>
    </row>
    <row r="82" spans="1:14">
      <c r="A82" s="6"/>
      <c r="B82" s="10" t="s">
        <v>97</v>
      </c>
      <c r="C82" s="11">
        <f t="shared" ref="C82:H82" si="6">SUM(C50:C81)</f>
        <v>1997304</v>
      </c>
      <c r="D82" s="11">
        <f t="shared" si="6"/>
        <v>1996304</v>
      </c>
      <c r="E82" s="34">
        <f t="shared" si="6"/>
        <v>1983131</v>
      </c>
      <c r="F82" s="11">
        <f t="shared" si="6"/>
        <v>1983131</v>
      </c>
      <c r="G82" s="11">
        <f t="shared" si="6"/>
        <v>1983131</v>
      </c>
      <c r="H82" s="11">
        <f t="shared" si="6"/>
        <v>1970228</v>
      </c>
      <c r="I82" s="77">
        <f>C82/1000</f>
        <v>1997.3040000000001</v>
      </c>
      <c r="J82" s="77">
        <f t="shared" ref="J82:N83" si="7">D82/1000</f>
        <v>1996.3040000000001</v>
      </c>
      <c r="K82" s="77">
        <f t="shared" si="7"/>
        <v>1983.1310000000001</v>
      </c>
      <c r="L82" s="77">
        <f t="shared" si="7"/>
        <v>1983.1310000000001</v>
      </c>
      <c r="M82" s="77">
        <f t="shared" si="7"/>
        <v>1983.1310000000001</v>
      </c>
      <c r="N82" s="77">
        <f t="shared" si="7"/>
        <v>1970.2280000000001</v>
      </c>
    </row>
    <row r="83" spans="1:14">
      <c r="A83" s="6"/>
      <c r="B83" s="10" t="s">
        <v>132</v>
      </c>
      <c r="C83" s="11">
        <f t="shared" ref="C83:H83" si="8">C82+C48+C11</f>
        <v>7767775</v>
      </c>
      <c r="D83" s="11">
        <f t="shared" si="8"/>
        <v>7766775</v>
      </c>
      <c r="E83" s="34">
        <f t="shared" si="8"/>
        <v>7832927</v>
      </c>
      <c r="F83" s="11">
        <f t="shared" si="8"/>
        <v>7882377</v>
      </c>
      <c r="G83" s="11">
        <f t="shared" si="8"/>
        <v>7882377</v>
      </c>
      <c r="H83" s="11">
        <f t="shared" si="8"/>
        <v>7860118</v>
      </c>
      <c r="I83" s="77">
        <f>C83/1000</f>
        <v>7767.7749999999996</v>
      </c>
      <c r="J83" s="77">
        <f t="shared" si="7"/>
        <v>7766.7749999999996</v>
      </c>
      <c r="K83" s="77">
        <f t="shared" si="7"/>
        <v>7832.9269999999997</v>
      </c>
      <c r="L83" s="77">
        <f t="shared" si="7"/>
        <v>7882.3770000000004</v>
      </c>
      <c r="M83" s="77">
        <f t="shared" si="7"/>
        <v>7882.3770000000004</v>
      </c>
      <c r="N83" s="77">
        <f t="shared" si="7"/>
        <v>7860.1180000000004</v>
      </c>
    </row>
    <row r="84" spans="1:14">
      <c r="A84" s="6"/>
      <c r="B84" s="7" t="s">
        <v>22</v>
      </c>
      <c r="C84" s="11"/>
      <c r="D84" s="11"/>
      <c r="E84" s="34"/>
      <c r="F84" s="11"/>
      <c r="G84" s="11"/>
      <c r="H84" s="11"/>
    </row>
    <row r="85" spans="1:14">
      <c r="A85" s="6"/>
      <c r="B85" s="7" t="s">
        <v>98</v>
      </c>
      <c r="C85" s="11"/>
      <c r="D85" s="11"/>
      <c r="E85" s="34"/>
      <c r="F85" s="11"/>
      <c r="G85" s="11"/>
      <c r="H85" s="11"/>
    </row>
    <row r="86" spans="1:14">
      <c r="A86" s="6">
        <v>1</v>
      </c>
      <c r="B86" s="17" t="s">
        <v>199</v>
      </c>
      <c r="C86" s="6">
        <v>15600</v>
      </c>
      <c r="D86" s="6">
        <v>15600</v>
      </c>
      <c r="E86" s="30">
        <v>15600</v>
      </c>
      <c r="F86" s="6">
        <v>15600</v>
      </c>
      <c r="G86" s="6">
        <v>15600</v>
      </c>
      <c r="H86" s="6">
        <v>15600</v>
      </c>
    </row>
    <row r="87" spans="1:14">
      <c r="A87" s="6">
        <v>2</v>
      </c>
      <c r="B87" s="17" t="s">
        <v>200</v>
      </c>
      <c r="C87" s="6">
        <v>10000</v>
      </c>
      <c r="D87" s="6">
        <v>10000</v>
      </c>
      <c r="E87" s="6">
        <v>10000</v>
      </c>
      <c r="F87" s="6">
        <v>10000</v>
      </c>
      <c r="G87" s="6">
        <v>10000</v>
      </c>
      <c r="H87" s="6">
        <v>10000</v>
      </c>
    </row>
    <row r="88" spans="1:14">
      <c r="A88" s="6"/>
      <c r="B88" s="16" t="s">
        <v>97</v>
      </c>
      <c r="C88" s="11">
        <f t="shared" ref="C88:H88" si="9">SUM(C86:C87)</f>
        <v>25600</v>
      </c>
      <c r="D88" s="11">
        <f t="shared" si="9"/>
        <v>25600</v>
      </c>
      <c r="E88" s="34">
        <f t="shared" si="9"/>
        <v>25600</v>
      </c>
      <c r="F88" s="11">
        <f t="shared" si="9"/>
        <v>25600</v>
      </c>
      <c r="G88" s="11">
        <f t="shared" si="9"/>
        <v>25600</v>
      </c>
      <c r="H88" s="11">
        <f t="shared" si="9"/>
        <v>25600</v>
      </c>
    </row>
    <row r="89" spans="1:14">
      <c r="A89" s="6"/>
      <c r="B89" s="7" t="s">
        <v>24</v>
      </c>
      <c r="F89" s="8"/>
      <c r="G89" s="8"/>
      <c r="H89" s="8"/>
    </row>
    <row r="90" spans="1:14">
      <c r="A90" s="6">
        <v>1</v>
      </c>
      <c r="B90" s="17" t="s">
        <v>195</v>
      </c>
      <c r="C90" s="6">
        <v>112000</v>
      </c>
      <c r="D90" s="6">
        <v>112000</v>
      </c>
      <c r="E90" s="30">
        <v>112000</v>
      </c>
      <c r="F90" s="6">
        <v>112000</v>
      </c>
      <c r="G90" s="6">
        <v>112000</v>
      </c>
      <c r="H90" s="6">
        <v>112000</v>
      </c>
    </row>
    <row r="91" spans="1:14">
      <c r="A91" s="6"/>
      <c r="B91" s="16" t="s">
        <v>97</v>
      </c>
      <c r="C91" s="11">
        <f t="shared" ref="C91:H91" si="10">SUM(C90)</f>
        <v>112000</v>
      </c>
      <c r="D91" s="11">
        <f t="shared" si="10"/>
        <v>112000</v>
      </c>
      <c r="E91" s="34">
        <f t="shared" si="10"/>
        <v>112000</v>
      </c>
      <c r="F91" s="11">
        <f t="shared" si="10"/>
        <v>112000</v>
      </c>
      <c r="G91" s="11">
        <f t="shared" si="10"/>
        <v>112000</v>
      </c>
      <c r="H91" s="11">
        <f t="shared" si="10"/>
        <v>112000</v>
      </c>
    </row>
    <row r="92" spans="1:14">
      <c r="A92" s="6"/>
      <c r="B92" s="7" t="s">
        <v>25</v>
      </c>
      <c r="F92" s="8"/>
      <c r="G92" s="8"/>
      <c r="H92" s="8"/>
    </row>
    <row r="93" spans="1:14" ht="30">
      <c r="A93" s="6">
        <v>1</v>
      </c>
      <c r="B93" s="33" t="s">
        <v>201</v>
      </c>
      <c r="C93" s="6">
        <v>65000</v>
      </c>
      <c r="D93" s="6">
        <v>65000</v>
      </c>
      <c r="E93" s="30">
        <v>65000</v>
      </c>
      <c r="F93" s="6">
        <v>65000</v>
      </c>
      <c r="G93" s="6">
        <v>65000</v>
      </c>
      <c r="H93" s="6">
        <v>84000</v>
      </c>
    </row>
    <row r="94" spans="1:14" ht="30">
      <c r="A94" s="6">
        <v>2</v>
      </c>
      <c r="B94" s="33" t="s">
        <v>202</v>
      </c>
      <c r="C94" s="6">
        <v>135000</v>
      </c>
      <c r="D94" s="6">
        <v>135000</v>
      </c>
      <c r="E94" s="30">
        <v>135000</v>
      </c>
      <c r="F94" s="6">
        <v>135000</v>
      </c>
      <c r="G94" s="6">
        <v>135000</v>
      </c>
      <c r="H94" s="6">
        <v>135000</v>
      </c>
    </row>
    <row r="95" spans="1:14">
      <c r="A95" s="6">
        <v>3</v>
      </c>
      <c r="B95" s="17" t="s">
        <v>203</v>
      </c>
      <c r="C95" s="6">
        <v>40000</v>
      </c>
      <c r="D95" s="6">
        <v>40000</v>
      </c>
      <c r="E95" s="30">
        <v>40000</v>
      </c>
      <c r="F95" s="6">
        <v>40000</v>
      </c>
      <c r="G95" s="6">
        <v>40000</v>
      </c>
      <c r="H95" s="6">
        <v>40000</v>
      </c>
    </row>
    <row r="96" spans="1:14">
      <c r="A96" s="6">
        <f>A95+1</f>
        <v>4</v>
      </c>
      <c r="B96" s="17" t="s">
        <v>204</v>
      </c>
      <c r="C96" s="6">
        <v>95000</v>
      </c>
      <c r="D96" s="6">
        <v>95000</v>
      </c>
      <c r="E96" s="30">
        <v>95000</v>
      </c>
      <c r="F96" s="6">
        <v>95000</v>
      </c>
      <c r="G96" s="6">
        <v>95000</v>
      </c>
      <c r="H96" s="6">
        <v>95000</v>
      </c>
    </row>
    <row r="97" spans="1:8">
      <c r="A97" s="6">
        <f>A96+1</f>
        <v>5</v>
      </c>
      <c r="B97" s="33" t="s">
        <v>205</v>
      </c>
      <c r="C97" s="6">
        <v>80000</v>
      </c>
      <c r="D97" s="6">
        <v>80000</v>
      </c>
      <c r="E97" s="30">
        <v>84000</v>
      </c>
      <c r="F97" s="6">
        <v>84000</v>
      </c>
      <c r="G97" s="6">
        <v>84000</v>
      </c>
      <c r="H97" s="6">
        <v>84000</v>
      </c>
    </row>
    <row r="98" spans="1:8">
      <c r="A98" s="6">
        <f>A97+1</f>
        <v>6</v>
      </c>
      <c r="B98" s="17" t="s">
        <v>206</v>
      </c>
      <c r="C98" s="6"/>
      <c r="D98" s="6">
        <v>140000</v>
      </c>
      <c r="E98" s="30">
        <v>140000</v>
      </c>
      <c r="F98" s="6">
        <v>140000</v>
      </c>
      <c r="G98" s="6">
        <v>140000</v>
      </c>
      <c r="H98" s="6">
        <v>140000</v>
      </c>
    </row>
    <row r="99" spans="1:8">
      <c r="A99" s="6"/>
      <c r="B99" s="16" t="s">
        <v>97</v>
      </c>
      <c r="C99" s="38">
        <f t="shared" ref="C99:H99" si="11">SUM(C93:C98)</f>
        <v>415000</v>
      </c>
      <c r="D99" s="38">
        <f t="shared" si="11"/>
        <v>555000</v>
      </c>
      <c r="E99" s="39">
        <f t="shared" si="11"/>
        <v>559000</v>
      </c>
      <c r="F99" s="38">
        <f t="shared" si="11"/>
        <v>559000</v>
      </c>
      <c r="G99" s="38">
        <f t="shared" si="11"/>
        <v>559000</v>
      </c>
      <c r="H99" s="38">
        <f t="shared" si="11"/>
        <v>578000</v>
      </c>
    </row>
    <row r="100" spans="1:8" ht="18">
      <c r="A100" s="6"/>
      <c r="B100" s="13" t="s">
        <v>99</v>
      </c>
      <c r="C100" s="11"/>
      <c r="D100" s="11"/>
      <c r="E100" s="11"/>
      <c r="F100" s="11"/>
      <c r="G100" s="11"/>
      <c r="H100" s="11"/>
    </row>
    <row r="101" spans="1:8">
      <c r="A101" s="6">
        <v>1</v>
      </c>
      <c r="B101" s="8" t="s">
        <v>207</v>
      </c>
      <c r="C101" s="8">
        <v>50800</v>
      </c>
      <c r="D101" s="8">
        <v>50800</v>
      </c>
      <c r="E101" s="8">
        <v>50800</v>
      </c>
      <c r="F101" s="8">
        <v>50800</v>
      </c>
      <c r="G101" s="8">
        <v>50800</v>
      </c>
      <c r="H101" s="8">
        <v>50800</v>
      </c>
    </row>
    <row r="102" spans="1:8">
      <c r="A102" s="6">
        <v>2</v>
      </c>
      <c r="B102" s="8" t="s">
        <v>208</v>
      </c>
      <c r="C102" s="6">
        <v>138000</v>
      </c>
      <c r="D102" s="6">
        <v>138000</v>
      </c>
      <c r="E102" s="6">
        <v>198000</v>
      </c>
      <c r="F102" s="6">
        <v>174000</v>
      </c>
      <c r="G102" s="6">
        <v>164000</v>
      </c>
      <c r="H102" s="6">
        <v>164000</v>
      </c>
    </row>
    <row r="103" spans="1:8">
      <c r="A103" s="6">
        <v>3</v>
      </c>
      <c r="B103" s="8" t="s">
        <v>107</v>
      </c>
      <c r="C103" s="8">
        <v>67545</v>
      </c>
      <c r="D103" s="8">
        <v>67545</v>
      </c>
      <c r="E103" s="8">
        <v>67545</v>
      </c>
      <c r="F103" s="8">
        <v>67545</v>
      </c>
      <c r="G103" s="8">
        <v>67545</v>
      </c>
      <c r="H103" s="8">
        <v>67545</v>
      </c>
    </row>
    <row r="104" spans="1:8">
      <c r="A104" s="6"/>
      <c r="B104" s="16" t="s">
        <v>97</v>
      </c>
      <c r="C104" s="16">
        <f t="shared" ref="C104:H104" si="12">SUM(C101:C103)</f>
        <v>256345</v>
      </c>
      <c r="D104" s="16">
        <f t="shared" si="12"/>
        <v>256345</v>
      </c>
      <c r="E104" s="16">
        <f t="shared" si="12"/>
        <v>316345</v>
      </c>
      <c r="F104" s="16">
        <f t="shared" si="12"/>
        <v>292345</v>
      </c>
      <c r="G104" s="16">
        <f t="shared" si="12"/>
        <v>282345</v>
      </c>
      <c r="H104" s="16">
        <f t="shared" si="12"/>
        <v>282345</v>
      </c>
    </row>
    <row r="105" spans="1:8">
      <c r="A105" s="6"/>
      <c r="B105" s="8"/>
      <c r="C105" s="11"/>
      <c r="D105" s="11"/>
      <c r="E105" s="11"/>
      <c r="F105" s="11"/>
      <c r="G105" s="11"/>
      <c r="H105" s="11"/>
    </row>
    <row r="106" spans="1:8" ht="20.25">
      <c r="A106" s="6"/>
      <c r="B106" s="14" t="s">
        <v>100</v>
      </c>
      <c r="C106" s="11"/>
      <c r="D106" s="11"/>
      <c r="E106" s="11"/>
      <c r="F106" s="11"/>
      <c r="G106" s="11"/>
      <c r="H106" s="11"/>
    </row>
    <row r="107" spans="1:8">
      <c r="A107" s="6">
        <v>1</v>
      </c>
      <c r="B107" s="8" t="s">
        <v>209</v>
      </c>
      <c r="C107" s="6">
        <v>68000</v>
      </c>
      <c r="D107" s="6">
        <v>68000</v>
      </c>
      <c r="E107" s="6">
        <v>84000</v>
      </c>
      <c r="F107" s="6">
        <v>95000</v>
      </c>
      <c r="G107" s="6">
        <v>95000</v>
      </c>
      <c r="H107" s="6">
        <v>95000</v>
      </c>
    </row>
    <row r="108" spans="1:8" ht="30.75">
      <c r="A108" s="6">
        <v>2</v>
      </c>
      <c r="B108" s="40" t="s">
        <v>162</v>
      </c>
      <c r="C108" s="6">
        <v>12500</v>
      </c>
      <c r="D108" s="6">
        <v>12500</v>
      </c>
      <c r="E108" s="6">
        <v>12500</v>
      </c>
      <c r="F108" s="6">
        <v>12500</v>
      </c>
      <c r="G108" s="6">
        <v>12500</v>
      </c>
      <c r="H108" s="6">
        <v>13260</v>
      </c>
    </row>
    <row r="109" spans="1:8">
      <c r="A109" s="6">
        <v>3</v>
      </c>
      <c r="B109" s="8" t="s">
        <v>210</v>
      </c>
      <c r="C109" s="6">
        <v>20000</v>
      </c>
      <c r="D109" s="6">
        <v>20000</v>
      </c>
      <c r="E109" s="6">
        <v>20000</v>
      </c>
      <c r="F109" s="6">
        <v>20000</v>
      </c>
      <c r="G109" s="6">
        <v>20000</v>
      </c>
      <c r="H109" s="6">
        <v>20000</v>
      </c>
    </row>
    <row r="110" spans="1:8">
      <c r="A110" s="6">
        <v>4</v>
      </c>
      <c r="B110" s="8" t="s">
        <v>211</v>
      </c>
      <c r="C110" s="6">
        <v>10450</v>
      </c>
      <c r="D110" s="6">
        <v>10450</v>
      </c>
      <c r="E110" s="6">
        <v>10450</v>
      </c>
      <c r="F110" s="6">
        <v>10450</v>
      </c>
      <c r="G110" s="6">
        <v>10450</v>
      </c>
      <c r="H110" s="6">
        <v>10450</v>
      </c>
    </row>
    <row r="111" spans="1:8">
      <c r="A111" s="6"/>
      <c r="B111" s="16" t="s">
        <v>97</v>
      </c>
      <c r="C111" s="16">
        <f t="shared" ref="C111:H111" si="13">SUM(C107:C110)</f>
        <v>110950</v>
      </c>
      <c r="D111" s="16">
        <f t="shared" si="13"/>
        <v>110950</v>
      </c>
      <c r="E111" s="16">
        <f t="shared" si="13"/>
        <v>126950</v>
      </c>
      <c r="F111" s="16">
        <f t="shared" si="13"/>
        <v>137950</v>
      </c>
      <c r="G111" s="16">
        <f t="shared" si="13"/>
        <v>137950</v>
      </c>
      <c r="H111" s="16">
        <f t="shared" si="13"/>
        <v>138710</v>
      </c>
    </row>
    <row r="112" spans="1:8">
      <c r="A112" s="6"/>
      <c r="B112" s="15" t="s">
        <v>26</v>
      </c>
      <c r="F112" s="21"/>
      <c r="G112" s="21"/>
      <c r="H112" s="21"/>
    </row>
    <row r="113" spans="1:14" ht="30">
      <c r="A113" s="6">
        <v>1</v>
      </c>
      <c r="B113" s="33" t="s">
        <v>212</v>
      </c>
      <c r="C113" s="6">
        <v>3000</v>
      </c>
      <c r="D113" s="6">
        <v>3000</v>
      </c>
      <c r="E113" s="30">
        <v>3000</v>
      </c>
      <c r="F113" s="6">
        <v>3000</v>
      </c>
      <c r="G113" s="6">
        <v>3000</v>
      </c>
      <c r="H113" s="6">
        <v>3000</v>
      </c>
    </row>
    <row r="114" spans="1:14">
      <c r="A114" s="6"/>
      <c r="B114" s="16" t="s">
        <v>97</v>
      </c>
      <c r="C114" s="11">
        <f t="shared" ref="C114:H114" si="14">SUM(C113)</f>
        <v>3000</v>
      </c>
      <c r="D114" s="11">
        <f t="shared" si="14"/>
        <v>3000</v>
      </c>
      <c r="E114" s="34">
        <f t="shared" si="14"/>
        <v>3000</v>
      </c>
      <c r="F114" s="11">
        <f t="shared" si="14"/>
        <v>3000</v>
      </c>
      <c r="G114" s="11">
        <f t="shared" si="14"/>
        <v>3000</v>
      </c>
      <c r="H114" s="11">
        <f t="shared" si="14"/>
        <v>3000</v>
      </c>
    </row>
    <row r="115" spans="1:14">
      <c r="A115" s="6"/>
      <c r="B115" s="7" t="s">
        <v>89</v>
      </c>
      <c r="F115" s="8"/>
      <c r="G115" s="8"/>
      <c r="H115" s="8"/>
    </row>
    <row r="116" spans="1:14">
      <c r="A116" s="6"/>
      <c r="B116" s="7" t="s">
        <v>27</v>
      </c>
      <c r="C116" s="11"/>
      <c r="D116" s="11"/>
      <c r="E116" s="34"/>
      <c r="F116" s="11"/>
      <c r="G116" s="11"/>
      <c r="H116" s="11"/>
    </row>
    <row r="117" spans="1:14" ht="30">
      <c r="A117" s="6">
        <v>1</v>
      </c>
      <c r="B117" s="33" t="s">
        <v>213</v>
      </c>
      <c r="C117" s="6">
        <v>40000</v>
      </c>
      <c r="D117" s="6">
        <v>40000</v>
      </c>
      <c r="E117" s="30">
        <v>40000</v>
      </c>
      <c r="F117" s="6">
        <v>40000</v>
      </c>
      <c r="G117" s="6">
        <v>40000</v>
      </c>
      <c r="H117" s="6">
        <v>40000</v>
      </c>
    </row>
    <row r="118" spans="1:14" ht="30">
      <c r="A118" s="6">
        <f>A117+1</f>
        <v>2</v>
      </c>
      <c r="B118" s="33" t="s">
        <v>181</v>
      </c>
      <c r="C118" s="6">
        <v>24500</v>
      </c>
      <c r="D118" s="6">
        <v>24500</v>
      </c>
      <c r="E118" s="30">
        <v>24500</v>
      </c>
      <c r="F118" s="6">
        <v>24500</v>
      </c>
      <c r="G118" s="6">
        <v>24500</v>
      </c>
      <c r="H118" s="6">
        <v>24500</v>
      </c>
    </row>
    <row r="119" spans="1:14">
      <c r="A119" s="6">
        <v>3</v>
      </c>
      <c r="B119" s="17" t="s">
        <v>214</v>
      </c>
      <c r="C119" s="6">
        <v>11550</v>
      </c>
      <c r="D119" s="6">
        <v>11550</v>
      </c>
      <c r="E119" s="30">
        <v>11550</v>
      </c>
      <c r="F119" s="6">
        <v>11550</v>
      </c>
      <c r="G119" s="6">
        <v>11550</v>
      </c>
      <c r="H119" s="6">
        <v>18000</v>
      </c>
    </row>
    <row r="120" spans="1:14">
      <c r="A120" s="6"/>
      <c r="B120" s="16" t="s">
        <v>97</v>
      </c>
      <c r="C120" s="11">
        <f t="shared" ref="C120:H120" si="15">SUM(C117:C119)</f>
        <v>76050</v>
      </c>
      <c r="D120" s="11">
        <f t="shared" si="15"/>
        <v>76050</v>
      </c>
      <c r="E120" s="34">
        <f t="shared" si="15"/>
        <v>76050</v>
      </c>
      <c r="F120" s="11">
        <f t="shared" si="15"/>
        <v>76050</v>
      </c>
      <c r="G120" s="11">
        <f t="shared" si="15"/>
        <v>76050</v>
      </c>
      <c r="H120" s="11">
        <f t="shared" si="15"/>
        <v>82500</v>
      </c>
    </row>
    <row r="121" spans="1:14">
      <c r="A121" s="6"/>
      <c r="B121" s="7" t="s">
        <v>28</v>
      </c>
      <c r="F121" s="8"/>
      <c r="G121" s="8"/>
      <c r="H121" s="8"/>
    </row>
    <row r="122" spans="1:14">
      <c r="A122" s="6">
        <v>1</v>
      </c>
      <c r="B122" s="17" t="s">
        <v>215</v>
      </c>
      <c r="C122" s="6">
        <v>1500</v>
      </c>
      <c r="D122" s="6">
        <v>1500</v>
      </c>
      <c r="E122" s="30">
        <v>1500</v>
      </c>
      <c r="F122" s="6">
        <v>1500</v>
      </c>
      <c r="G122" s="6">
        <v>1500</v>
      </c>
      <c r="H122" s="6">
        <v>1500</v>
      </c>
    </row>
    <row r="123" spans="1:14">
      <c r="A123" s="6">
        <v>2</v>
      </c>
      <c r="B123" s="17" t="s">
        <v>216</v>
      </c>
      <c r="C123" s="6">
        <v>180</v>
      </c>
      <c r="D123" s="6">
        <v>180</v>
      </c>
      <c r="E123" s="30">
        <v>180</v>
      </c>
      <c r="F123" s="6">
        <v>180</v>
      </c>
      <c r="G123" s="6">
        <v>180</v>
      </c>
      <c r="H123" s="6">
        <v>180</v>
      </c>
    </row>
    <row r="124" spans="1:14">
      <c r="A124" s="6"/>
      <c r="B124" s="7" t="s">
        <v>97</v>
      </c>
      <c r="C124" s="11">
        <f t="shared" ref="C124:H124" si="16">SUM(C122:C123)</f>
        <v>1680</v>
      </c>
      <c r="D124" s="11">
        <f t="shared" si="16"/>
        <v>1680</v>
      </c>
      <c r="E124" s="34">
        <f t="shared" si="16"/>
        <v>1680</v>
      </c>
      <c r="F124" s="11">
        <f t="shared" si="16"/>
        <v>1680</v>
      </c>
      <c r="G124" s="11">
        <f t="shared" si="16"/>
        <v>1680</v>
      </c>
      <c r="H124" s="11">
        <f t="shared" si="16"/>
        <v>1680</v>
      </c>
    </row>
    <row r="125" spans="1:14">
      <c r="A125" s="6"/>
      <c r="B125" s="16" t="s">
        <v>101</v>
      </c>
      <c r="C125" s="11">
        <f t="shared" ref="C125:H125" si="17">C124+C120+C114+C111+C104+C99+C91+C88</f>
        <v>1000625</v>
      </c>
      <c r="D125" s="11">
        <f t="shared" si="17"/>
        <v>1140625</v>
      </c>
      <c r="E125" s="11">
        <f t="shared" si="17"/>
        <v>1220625</v>
      </c>
      <c r="F125" s="11">
        <f t="shared" si="17"/>
        <v>1207625</v>
      </c>
      <c r="G125" s="11">
        <f t="shared" si="17"/>
        <v>1197625</v>
      </c>
      <c r="H125" s="11">
        <f t="shared" si="17"/>
        <v>1223835</v>
      </c>
      <c r="I125" s="77">
        <f t="shared" ref="I125:N125" si="18">C125/1000</f>
        <v>1000.625</v>
      </c>
      <c r="J125" s="77">
        <f t="shared" si="18"/>
        <v>1140.625</v>
      </c>
      <c r="K125" s="77">
        <f t="shared" si="18"/>
        <v>1220.625</v>
      </c>
      <c r="L125" s="77">
        <f t="shared" si="18"/>
        <v>1207.625</v>
      </c>
      <c r="M125" s="77">
        <f t="shared" si="18"/>
        <v>1197.625</v>
      </c>
      <c r="N125" s="77">
        <f t="shared" si="18"/>
        <v>1223.835</v>
      </c>
    </row>
    <row r="126" spans="1:14">
      <c r="A126" s="6"/>
      <c r="B126" s="7" t="s">
        <v>31</v>
      </c>
      <c r="C126" s="11"/>
      <c r="D126" s="11"/>
      <c r="E126" s="34"/>
      <c r="F126" s="11"/>
      <c r="G126" s="11"/>
      <c r="H126" s="11"/>
    </row>
    <row r="127" spans="1:14">
      <c r="A127" s="6"/>
      <c r="B127" s="7" t="s">
        <v>32</v>
      </c>
      <c r="C127" s="11"/>
      <c r="D127" s="11"/>
      <c r="E127" s="34"/>
      <c r="F127" s="11"/>
      <c r="G127" s="11"/>
      <c r="H127" s="11"/>
    </row>
    <row r="128" spans="1:14">
      <c r="A128" s="6">
        <v>1</v>
      </c>
      <c r="B128" s="17" t="s">
        <v>182</v>
      </c>
      <c r="C128" s="6">
        <v>1080</v>
      </c>
      <c r="D128" s="6">
        <v>1080</v>
      </c>
      <c r="E128" s="30">
        <v>1080</v>
      </c>
      <c r="F128" s="6">
        <v>1080</v>
      </c>
      <c r="G128" s="6">
        <v>1080</v>
      </c>
      <c r="H128" s="6">
        <v>1080</v>
      </c>
    </row>
    <row r="129" spans="1:8">
      <c r="A129" s="6">
        <v>2</v>
      </c>
      <c r="B129" s="17" t="s">
        <v>217</v>
      </c>
      <c r="C129" s="6">
        <v>13000</v>
      </c>
      <c r="D129" s="6">
        <v>13000</v>
      </c>
      <c r="E129" s="30">
        <v>13000</v>
      </c>
      <c r="F129" s="6">
        <v>13000</v>
      </c>
      <c r="G129" s="6">
        <v>13000</v>
      </c>
      <c r="H129" s="6">
        <v>13000</v>
      </c>
    </row>
    <row r="130" spans="1:8">
      <c r="A130" s="6">
        <v>3</v>
      </c>
      <c r="B130" s="17" t="s">
        <v>218</v>
      </c>
      <c r="C130" s="6">
        <v>100000</v>
      </c>
      <c r="D130" s="6">
        <v>100000</v>
      </c>
      <c r="E130" s="30">
        <v>100000</v>
      </c>
      <c r="F130" s="6">
        <v>100000</v>
      </c>
      <c r="G130" s="6">
        <v>100000</v>
      </c>
      <c r="H130" s="6">
        <v>100000</v>
      </c>
    </row>
    <row r="131" spans="1:8">
      <c r="A131" s="6">
        <v>4</v>
      </c>
      <c r="B131" s="17" t="s">
        <v>114</v>
      </c>
      <c r="C131" s="6">
        <v>6000</v>
      </c>
      <c r="D131" s="6">
        <v>6000</v>
      </c>
      <c r="E131" s="30">
        <v>6000</v>
      </c>
      <c r="F131" s="6">
        <v>6000</v>
      </c>
      <c r="G131" s="6">
        <v>6000</v>
      </c>
      <c r="H131" s="6">
        <v>6000</v>
      </c>
    </row>
    <row r="132" spans="1:8">
      <c r="A132" s="6">
        <v>5</v>
      </c>
      <c r="B132" s="17" t="s">
        <v>219</v>
      </c>
      <c r="C132" s="6">
        <v>10000</v>
      </c>
      <c r="D132" s="6">
        <v>10000</v>
      </c>
      <c r="E132" s="30">
        <v>10000</v>
      </c>
      <c r="F132" s="6">
        <v>10000</v>
      </c>
      <c r="G132" s="6">
        <v>10000</v>
      </c>
      <c r="H132" s="6">
        <v>10000</v>
      </c>
    </row>
    <row r="133" spans="1:8">
      <c r="A133" s="6">
        <v>6</v>
      </c>
      <c r="B133" s="17" t="s">
        <v>220</v>
      </c>
      <c r="C133" s="6">
        <v>25000</v>
      </c>
      <c r="D133" s="6">
        <v>25000</v>
      </c>
      <c r="E133" s="30">
        <v>25000</v>
      </c>
      <c r="F133" s="6">
        <v>25000</v>
      </c>
      <c r="G133" s="6">
        <v>25000</v>
      </c>
      <c r="H133" s="6">
        <v>25000</v>
      </c>
    </row>
    <row r="134" spans="1:8">
      <c r="A134" s="6">
        <v>7</v>
      </c>
      <c r="B134" s="17" t="s">
        <v>221</v>
      </c>
      <c r="C134" s="6">
        <v>12000</v>
      </c>
      <c r="D134" s="6">
        <v>12000</v>
      </c>
      <c r="E134" s="30">
        <v>12000</v>
      </c>
      <c r="F134" s="6">
        <v>12000</v>
      </c>
      <c r="G134" s="6">
        <v>12000</v>
      </c>
      <c r="H134" s="6">
        <v>12000</v>
      </c>
    </row>
    <row r="135" spans="1:8">
      <c r="A135" s="6">
        <v>8</v>
      </c>
      <c r="B135" s="17" t="s">
        <v>222</v>
      </c>
      <c r="C135" s="6">
        <v>114800</v>
      </c>
      <c r="D135" s="6">
        <v>114800</v>
      </c>
      <c r="E135" s="30">
        <v>114800</v>
      </c>
      <c r="F135" s="6">
        <v>0</v>
      </c>
      <c r="G135" s="6">
        <v>0</v>
      </c>
      <c r="H135" s="6">
        <v>0</v>
      </c>
    </row>
    <row r="136" spans="1:8">
      <c r="A136" s="6">
        <v>9</v>
      </c>
      <c r="B136" s="17" t="s">
        <v>223</v>
      </c>
      <c r="C136" s="6">
        <v>14850</v>
      </c>
      <c r="D136" s="6">
        <v>14850</v>
      </c>
      <c r="E136" s="30">
        <v>14850</v>
      </c>
      <c r="F136" s="6">
        <v>14850</v>
      </c>
      <c r="G136" s="6">
        <v>14850</v>
      </c>
      <c r="H136" s="6">
        <v>0</v>
      </c>
    </row>
    <row r="137" spans="1:8">
      <c r="A137" s="6">
        <v>10</v>
      </c>
      <c r="B137" s="17" t="s">
        <v>224</v>
      </c>
      <c r="C137" s="6">
        <v>34000</v>
      </c>
      <c r="D137" s="6">
        <v>34000</v>
      </c>
      <c r="E137" s="30">
        <v>10350</v>
      </c>
      <c r="F137" s="6">
        <v>10350</v>
      </c>
      <c r="G137" s="6">
        <v>10350</v>
      </c>
      <c r="H137" s="6">
        <v>10350</v>
      </c>
    </row>
    <row r="138" spans="1:8">
      <c r="A138" s="6">
        <v>11</v>
      </c>
      <c r="B138" s="17" t="s">
        <v>225</v>
      </c>
      <c r="C138" s="6">
        <v>75000</v>
      </c>
      <c r="D138" s="6">
        <v>75000</v>
      </c>
      <c r="E138" s="30">
        <v>0</v>
      </c>
      <c r="F138" s="6">
        <v>0</v>
      </c>
      <c r="G138" s="6">
        <v>0</v>
      </c>
      <c r="H138" s="6">
        <v>0</v>
      </c>
    </row>
    <row r="139" spans="1:8">
      <c r="A139" s="6"/>
      <c r="B139" s="16" t="s">
        <v>97</v>
      </c>
      <c r="C139" s="11">
        <f t="shared" ref="C139:H139" si="19">SUM(C128:C138)</f>
        <v>405730</v>
      </c>
      <c r="D139" s="11">
        <f t="shared" si="19"/>
        <v>405730</v>
      </c>
      <c r="E139" s="34">
        <f t="shared" si="19"/>
        <v>307080</v>
      </c>
      <c r="F139" s="11">
        <f t="shared" si="19"/>
        <v>192280</v>
      </c>
      <c r="G139" s="11">
        <f t="shared" si="19"/>
        <v>192280</v>
      </c>
      <c r="H139" s="11">
        <f t="shared" si="19"/>
        <v>177430</v>
      </c>
    </row>
    <row r="140" spans="1:8">
      <c r="A140" s="6"/>
      <c r="B140" s="7" t="s">
        <v>33</v>
      </c>
      <c r="C140" s="11"/>
      <c r="D140" s="11"/>
      <c r="E140" s="34"/>
      <c r="F140" s="11"/>
      <c r="G140" s="11"/>
      <c r="H140" s="11"/>
    </row>
    <row r="141" spans="1:8">
      <c r="A141" s="6">
        <v>1</v>
      </c>
      <c r="B141" s="17" t="s">
        <v>151</v>
      </c>
      <c r="C141" s="6">
        <v>720</v>
      </c>
      <c r="D141" s="6">
        <v>720</v>
      </c>
      <c r="E141" s="30">
        <v>720</v>
      </c>
      <c r="F141" s="6">
        <v>720</v>
      </c>
      <c r="G141" s="6">
        <v>720</v>
      </c>
      <c r="H141" s="6">
        <v>720</v>
      </c>
    </row>
    <row r="142" spans="1:8">
      <c r="A142" s="6">
        <f t="shared" ref="A142:A147" si="20">A141+1</f>
        <v>2</v>
      </c>
      <c r="B142" s="17" t="s">
        <v>219</v>
      </c>
      <c r="C142" s="6">
        <v>3000</v>
      </c>
      <c r="D142" s="6">
        <v>3000</v>
      </c>
      <c r="E142" s="30">
        <v>3000</v>
      </c>
      <c r="F142" s="6">
        <v>3000</v>
      </c>
      <c r="G142" s="6">
        <v>3000</v>
      </c>
      <c r="H142" s="6">
        <v>3000</v>
      </c>
    </row>
    <row r="143" spans="1:8">
      <c r="A143" s="6">
        <f t="shared" si="20"/>
        <v>3</v>
      </c>
      <c r="B143" s="17" t="s">
        <v>221</v>
      </c>
      <c r="C143" s="6">
        <v>2100</v>
      </c>
      <c r="D143" s="6">
        <v>2100</v>
      </c>
      <c r="E143" s="30">
        <v>2100</v>
      </c>
      <c r="F143" s="6">
        <v>2100</v>
      </c>
      <c r="G143" s="6">
        <v>2100</v>
      </c>
      <c r="H143" s="6">
        <v>2100</v>
      </c>
    </row>
    <row r="144" spans="1:8">
      <c r="A144" s="6">
        <f t="shared" si="20"/>
        <v>4</v>
      </c>
      <c r="B144" s="17" t="s">
        <v>222</v>
      </c>
      <c r="C144" s="6">
        <v>33000</v>
      </c>
      <c r="D144" s="6">
        <v>33000</v>
      </c>
      <c r="E144" s="30">
        <v>33000</v>
      </c>
      <c r="F144" s="6">
        <v>33000</v>
      </c>
      <c r="G144" s="6">
        <v>33000</v>
      </c>
      <c r="H144" s="6">
        <v>33000</v>
      </c>
    </row>
    <row r="145" spans="1:8">
      <c r="A145" s="6">
        <f t="shared" si="20"/>
        <v>5</v>
      </c>
      <c r="B145" s="17" t="s">
        <v>226</v>
      </c>
      <c r="C145" s="6">
        <v>16500</v>
      </c>
      <c r="D145" s="6">
        <v>16500</v>
      </c>
      <c r="E145" s="30">
        <v>16500</v>
      </c>
      <c r="F145" s="6">
        <v>16500</v>
      </c>
      <c r="G145" s="6">
        <v>16500</v>
      </c>
      <c r="H145" s="6">
        <v>63875</v>
      </c>
    </row>
    <row r="146" spans="1:8">
      <c r="A146" s="6">
        <f t="shared" si="20"/>
        <v>6</v>
      </c>
      <c r="B146" s="17" t="s">
        <v>225</v>
      </c>
      <c r="C146" s="6">
        <v>18000</v>
      </c>
      <c r="D146" s="6">
        <v>18000</v>
      </c>
      <c r="E146" s="30">
        <v>30000</v>
      </c>
      <c r="F146" s="6">
        <v>30000</v>
      </c>
      <c r="G146" s="6">
        <v>30000</v>
      </c>
      <c r="H146" s="6">
        <v>30000</v>
      </c>
    </row>
    <row r="147" spans="1:8">
      <c r="A147" s="6">
        <f t="shared" si="20"/>
        <v>7</v>
      </c>
      <c r="B147" s="41" t="s">
        <v>227</v>
      </c>
      <c r="C147" s="6">
        <v>15600</v>
      </c>
      <c r="D147" s="6">
        <v>15600</v>
      </c>
      <c r="E147" s="30">
        <v>15600</v>
      </c>
      <c r="F147" s="6">
        <v>15600</v>
      </c>
      <c r="G147" s="6">
        <v>15600</v>
      </c>
      <c r="H147" s="6">
        <v>15600</v>
      </c>
    </row>
    <row r="148" spans="1:8">
      <c r="A148" s="6"/>
      <c r="B148" s="16" t="s">
        <v>97</v>
      </c>
      <c r="C148" s="11">
        <f t="shared" ref="C148:H148" si="21">SUM(C141:C147)</f>
        <v>88920</v>
      </c>
      <c r="D148" s="11">
        <f t="shared" si="21"/>
        <v>88920</v>
      </c>
      <c r="E148" s="34">
        <f t="shared" si="21"/>
        <v>100920</v>
      </c>
      <c r="F148" s="11">
        <f t="shared" si="21"/>
        <v>100920</v>
      </c>
      <c r="G148" s="11">
        <f t="shared" si="21"/>
        <v>100920</v>
      </c>
      <c r="H148" s="11">
        <f t="shared" si="21"/>
        <v>148295</v>
      </c>
    </row>
    <row r="149" spans="1:8">
      <c r="A149" s="6"/>
      <c r="B149" s="7" t="s">
        <v>34</v>
      </c>
      <c r="C149" s="11"/>
      <c r="D149" s="11"/>
      <c r="E149" s="34"/>
      <c r="F149" s="11"/>
      <c r="G149" s="11"/>
      <c r="H149" s="11"/>
    </row>
    <row r="150" spans="1:8">
      <c r="A150" s="6">
        <v>1</v>
      </c>
      <c r="B150" s="17" t="s">
        <v>228</v>
      </c>
      <c r="C150" s="6">
        <v>23084</v>
      </c>
      <c r="D150" s="6">
        <v>26959</v>
      </c>
      <c r="E150" s="30">
        <v>26959</v>
      </c>
      <c r="F150" s="6">
        <v>26959</v>
      </c>
      <c r="G150" s="6">
        <v>26959</v>
      </c>
      <c r="H150" s="6">
        <v>26959</v>
      </c>
    </row>
    <row r="151" spans="1:8">
      <c r="A151" s="6">
        <v>2</v>
      </c>
      <c r="B151" s="17" t="s">
        <v>229</v>
      </c>
      <c r="C151" s="6">
        <v>20860</v>
      </c>
      <c r="D151" s="6">
        <v>20860</v>
      </c>
      <c r="E151" s="30">
        <v>20860</v>
      </c>
      <c r="F151" s="6">
        <v>20860</v>
      </c>
      <c r="G151" s="6">
        <v>20860</v>
      </c>
      <c r="H151" s="6">
        <v>22500</v>
      </c>
    </row>
    <row r="152" spans="1:8">
      <c r="A152" s="6"/>
      <c r="B152" s="16" t="s">
        <v>97</v>
      </c>
      <c r="C152" s="11">
        <f t="shared" ref="C152:H152" si="22">SUM(C150:C151)</f>
        <v>43944</v>
      </c>
      <c r="D152" s="11">
        <f t="shared" si="22"/>
        <v>47819</v>
      </c>
      <c r="E152" s="34">
        <f t="shared" si="22"/>
        <v>47819</v>
      </c>
      <c r="F152" s="11">
        <f t="shared" si="22"/>
        <v>47819</v>
      </c>
      <c r="G152" s="11">
        <f t="shared" si="22"/>
        <v>47819</v>
      </c>
      <c r="H152" s="11">
        <f t="shared" si="22"/>
        <v>49459</v>
      </c>
    </row>
    <row r="153" spans="1:8">
      <c r="A153" s="6"/>
      <c r="B153" s="7" t="s">
        <v>35</v>
      </c>
      <c r="C153" s="11"/>
      <c r="D153" s="11"/>
      <c r="E153" s="34"/>
      <c r="F153" s="11"/>
      <c r="G153" s="11"/>
      <c r="H153" s="11"/>
    </row>
    <row r="154" spans="1:8">
      <c r="A154" s="6">
        <v>1</v>
      </c>
      <c r="B154" s="17" t="s">
        <v>228</v>
      </c>
      <c r="C154" s="6">
        <v>36751</v>
      </c>
      <c r="D154" s="6">
        <v>42933</v>
      </c>
      <c r="E154" s="30">
        <v>42933</v>
      </c>
      <c r="F154" s="6">
        <v>42933</v>
      </c>
      <c r="G154" s="6">
        <v>42933</v>
      </c>
      <c r="H154" s="6">
        <v>42933</v>
      </c>
    </row>
    <row r="155" spans="1:8">
      <c r="A155" s="6">
        <v>2</v>
      </c>
      <c r="B155" s="17" t="s">
        <v>229</v>
      </c>
      <c r="C155" s="6">
        <v>34200</v>
      </c>
      <c r="D155" s="6">
        <v>34200</v>
      </c>
      <c r="E155" s="30">
        <v>34200</v>
      </c>
      <c r="F155" s="6">
        <v>34200</v>
      </c>
      <c r="G155" s="6">
        <v>34200</v>
      </c>
      <c r="H155" s="6">
        <v>36750</v>
      </c>
    </row>
    <row r="156" spans="1:8">
      <c r="A156" s="6"/>
      <c r="B156" s="16" t="s">
        <v>97</v>
      </c>
      <c r="C156" s="11">
        <f t="shared" ref="C156:H156" si="23">SUM(C154:C155)</f>
        <v>70951</v>
      </c>
      <c r="D156" s="11">
        <f t="shared" si="23"/>
        <v>77133</v>
      </c>
      <c r="E156" s="34">
        <f t="shared" si="23"/>
        <v>77133</v>
      </c>
      <c r="F156" s="11">
        <f t="shared" si="23"/>
        <v>77133</v>
      </c>
      <c r="G156" s="11">
        <f t="shared" si="23"/>
        <v>77133</v>
      </c>
      <c r="H156" s="11">
        <f t="shared" si="23"/>
        <v>79683</v>
      </c>
    </row>
    <row r="157" spans="1:8">
      <c r="A157" s="6"/>
      <c r="B157" s="7" t="s">
        <v>36</v>
      </c>
      <c r="C157" s="11"/>
      <c r="D157" s="11"/>
      <c r="E157" s="34"/>
      <c r="F157" s="11"/>
      <c r="G157" s="11"/>
      <c r="H157" s="11"/>
    </row>
    <row r="158" spans="1:8">
      <c r="A158" s="6">
        <v>1</v>
      </c>
      <c r="B158" s="17" t="s">
        <v>230</v>
      </c>
      <c r="C158" s="6">
        <v>33000</v>
      </c>
      <c r="D158" s="6">
        <v>33000</v>
      </c>
      <c r="E158" s="30">
        <v>33000</v>
      </c>
      <c r="F158" s="6">
        <v>33000</v>
      </c>
      <c r="G158" s="6">
        <v>33000</v>
      </c>
      <c r="H158" s="6">
        <v>33000</v>
      </c>
    </row>
    <row r="159" spans="1:8">
      <c r="A159" s="6">
        <f>A158+1</f>
        <v>2</v>
      </c>
      <c r="B159" s="17" t="s">
        <v>231</v>
      </c>
      <c r="C159" s="6">
        <v>100000</v>
      </c>
      <c r="D159" s="6">
        <v>100000</v>
      </c>
      <c r="E159" s="30">
        <v>100000</v>
      </c>
      <c r="F159" s="6">
        <v>100000</v>
      </c>
      <c r="G159" s="6">
        <v>100000</v>
      </c>
      <c r="H159" s="6">
        <v>100000</v>
      </c>
    </row>
    <row r="160" spans="1:8">
      <c r="A160" s="6">
        <f>A159+1</f>
        <v>3</v>
      </c>
      <c r="B160" s="17" t="s">
        <v>218</v>
      </c>
      <c r="C160" s="6">
        <v>268700</v>
      </c>
      <c r="D160" s="6">
        <v>268700</v>
      </c>
      <c r="E160" s="30">
        <v>268700</v>
      </c>
      <c r="F160" s="6">
        <v>268700</v>
      </c>
      <c r="G160" s="6">
        <v>268700</v>
      </c>
      <c r="H160" s="6">
        <v>268700</v>
      </c>
    </row>
    <row r="161" spans="1:8">
      <c r="A161" s="6">
        <f>A160+1</f>
        <v>4</v>
      </c>
      <c r="B161" s="17" t="s">
        <v>232</v>
      </c>
      <c r="C161" s="6">
        <v>22110</v>
      </c>
      <c r="D161" s="6">
        <v>22110</v>
      </c>
      <c r="E161" s="30">
        <v>22110</v>
      </c>
      <c r="F161" s="6">
        <v>0</v>
      </c>
      <c r="G161" s="6">
        <v>0</v>
      </c>
      <c r="H161" s="6">
        <v>0</v>
      </c>
    </row>
    <row r="162" spans="1:8">
      <c r="A162" s="6">
        <f>A161+1</f>
        <v>5</v>
      </c>
      <c r="B162" s="17" t="s">
        <v>233</v>
      </c>
      <c r="C162" s="6">
        <v>49500</v>
      </c>
      <c r="D162" s="6">
        <v>72600</v>
      </c>
      <c r="E162" s="30">
        <v>72600</v>
      </c>
      <c r="F162" s="6">
        <v>72600</v>
      </c>
      <c r="G162" s="6">
        <v>72600</v>
      </c>
      <c r="H162" s="6">
        <v>72600</v>
      </c>
    </row>
    <row r="163" spans="1:8">
      <c r="A163" s="6"/>
      <c r="B163" s="16" t="s">
        <v>97</v>
      </c>
      <c r="C163" s="11">
        <f t="shared" ref="C163:H163" si="24">SUM(C158:C162)</f>
        <v>473310</v>
      </c>
      <c r="D163" s="11">
        <f t="shared" si="24"/>
        <v>496410</v>
      </c>
      <c r="E163" s="34">
        <f t="shared" si="24"/>
        <v>496410</v>
      </c>
      <c r="F163" s="11">
        <f t="shared" si="24"/>
        <v>474300</v>
      </c>
      <c r="G163" s="11">
        <f t="shared" si="24"/>
        <v>474300</v>
      </c>
      <c r="H163" s="11">
        <f t="shared" si="24"/>
        <v>474300</v>
      </c>
    </row>
    <row r="164" spans="1:8">
      <c r="A164" s="6"/>
      <c r="B164" s="7" t="s">
        <v>37</v>
      </c>
      <c r="C164" s="11"/>
      <c r="D164" s="11"/>
      <c r="E164" s="34"/>
      <c r="F164" s="11"/>
      <c r="G164" s="11"/>
      <c r="H164" s="11"/>
    </row>
    <row r="165" spans="1:8">
      <c r="A165" s="6">
        <v>1</v>
      </c>
      <c r="B165" s="17" t="s">
        <v>152</v>
      </c>
      <c r="C165" s="6">
        <v>30000</v>
      </c>
      <c r="D165" s="6">
        <v>30000</v>
      </c>
      <c r="E165" s="30">
        <v>30000</v>
      </c>
      <c r="F165" s="6">
        <v>30000</v>
      </c>
      <c r="G165" s="6">
        <v>30000</v>
      </c>
      <c r="H165" s="6">
        <v>30000</v>
      </c>
    </row>
    <row r="166" spans="1:8">
      <c r="A166" s="6">
        <f>A165+1</f>
        <v>2</v>
      </c>
      <c r="B166" s="17" t="s">
        <v>234</v>
      </c>
      <c r="C166" s="6">
        <v>60000</v>
      </c>
      <c r="D166" s="6">
        <v>60000</v>
      </c>
      <c r="E166" s="30">
        <v>60000</v>
      </c>
      <c r="F166" s="6">
        <v>60000</v>
      </c>
      <c r="G166" s="6">
        <v>60000</v>
      </c>
      <c r="H166" s="6">
        <v>60000</v>
      </c>
    </row>
    <row r="167" spans="1:8">
      <c r="A167" s="6">
        <f t="shared" ref="A167:A172" si="25">A166+1</f>
        <v>3</v>
      </c>
      <c r="B167" s="17" t="s">
        <v>230</v>
      </c>
      <c r="C167" s="6">
        <v>33000</v>
      </c>
      <c r="D167" s="6">
        <v>33000</v>
      </c>
      <c r="E167" s="30">
        <v>33000</v>
      </c>
      <c r="F167" s="6">
        <v>33000</v>
      </c>
      <c r="G167" s="6">
        <v>33000</v>
      </c>
      <c r="H167" s="6">
        <v>41250</v>
      </c>
    </row>
    <row r="168" spans="1:8">
      <c r="A168" s="6">
        <f t="shared" si="25"/>
        <v>4</v>
      </c>
      <c r="B168" s="17" t="s">
        <v>235</v>
      </c>
      <c r="C168" s="6">
        <v>33000</v>
      </c>
      <c r="D168" s="6">
        <v>33000</v>
      </c>
      <c r="E168" s="30">
        <v>33000</v>
      </c>
      <c r="F168" s="6">
        <v>33000</v>
      </c>
      <c r="G168" s="6">
        <v>33000</v>
      </c>
      <c r="H168" s="6">
        <v>33000</v>
      </c>
    </row>
    <row r="169" spans="1:8">
      <c r="A169" s="6">
        <f t="shared" si="25"/>
        <v>5</v>
      </c>
      <c r="B169" s="17" t="s">
        <v>114</v>
      </c>
      <c r="C169" s="6">
        <v>75000</v>
      </c>
      <c r="D169" s="6">
        <v>75000</v>
      </c>
      <c r="E169" s="30">
        <v>75000</v>
      </c>
      <c r="F169" s="6">
        <v>100500</v>
      </c>
      <c r="G169" s="6">
        <v>100500</v>
      </c>
      <c r="H169" s="6">
        <v>100500</v>
      </c>
    </row>
    <row r="170" spans="1:8">
      <c r="A170" s="6">
        <f t="shared" si="25"/>
        <v>6</v>
      </c>
      <c r="B170" s="17" t="s">
        <v>236</v>
      </c>
      <c r="C170" s="6">
        <v>10000</v>
      </c>
      <c r="D170" s="6">
        <v>10000</v>
      </c>
      <c r="E170" s="30">
        <v>0</v>
      </c>
      <c r="F170" s="6">
        <v>0</v>
      </c>
      <c r="G170" s="6">
        <v>0</v>
      </c>
      <c r="H170" s="6">
        <v>0</v>
      </c>
    </row>
    <row r="171" spans="1:8">
      <c r="A171" s="6">
        <f t="shared" si="25"/>
        <v>7</v>
      </c>
      <c r="B171" s="17" t="s">
        <v>222</v>
      </c>
      <c r="C171" s="6">
        <v>122500</v>
      </c>
      <c r="D171" s="6">
        <v>122500</v>
      </c>
      <c r="E171" s="30">
        <v>156750</v>
      </c>
      <c r="F171" s="6">
        <v>156750</v>
      </c>
      <c r="G171" s="6">
        <v>156750</v>
      </c>
      <c r="H171" s="6">
        <v>146550</v>
      </c>
    </row>
    <row r="172" spans="1:8">
      <c r="A172" s="6">
        <f t="shared" si="25"/>
        <v>8</v>
      </c>
      <c r="B172" s="17" t="s">
        <v>237</v>
      </c>
      <c r="C172" s="6">
        <v>25540</v>
      </c>
      <c r="D172" s="6">
        <v>25540</v>
      </c>
      <c r="E172" s="30">
        <v>25540</v>
      </c>
      <c r="F172" s="6">
        <v>0</v>
      </c>
      <c r="G172" s="6">
        <v>0</v>
      </c>
      <c r="H172" s="6">
        <v>0</v>
      </c>
    </row>
    <row r="173" spans="1:8">
      <c r="A173" s="6"/>
      <c r="B173" s="16" t="s">
        <v>97</v>
      </c>
      <c r="C173" s="11">
        <f t="shared" ref="C173:H173" si="26">SUM(C165:C172)</f>
        <v>389040</v>
      </c>
      <c r="D173" s="11">
        <f t="shared" si="26"/>
        <v>389040</v>
      </c>
      <c r="E173" s="34">
        <f t="shared" si="26"/>
        <v>413290</v>
      </c>
      <c r="F173" s="11">
        <f t="shared" si="26"/>
        <v>413250</v>
      </c>
      <c r="G173" s="11">
        <f t="shared" si="26"/>
        <v>413250</v>
      </c>
      <c r="H173" s="11">
        <f t="shared" si="26"/>
        <v>411300</v>
      </c>
    </row>
    <row r="174" spans="1:8">
      <c r="A174" s="6"/>
      <c r="B174" s="7" t="s">
        <v>38</v>
      </c>
      <c r="C174" s="11"/>
      <c r="D174" s="11"/>
      <c r="E174" s="34"/>
      <c r="F174" s="11"/>
      <c r="G174" s="11"/>
      <c r="H174" s="11"/>
    </row>
    <row r="175" spans="1:8">
      <c r="A175" s="6">
        <v>1</v>
      </c>
      <c r="B175" s="17" t="s">
        <v>228</v>
      </c>
      <c r="C175" s="6">
        <v>27000</v>
      </c>
      <c r="D175" s="6">
        <v>27000</v>
      </c>
      <c r="E175" s="30">
        <v>39000</v>
      </c>
      <c r="F175" s="6">
        <v>39000</v>
      </c>
      <c r="G175" s="6">
        <v>39000</v>
      </c>
      <c r="H175" s="6">
        <v>39000</v>
      </c>
    </row>
    <row r="176" spans="1:8">
      <c r="A176" s="6">
        <v>2</v>
      </c>
      <c r="B176" s="17" t="s">
        <v>238</v>
      </c>
      <c r="C176" s="6">
        <v>9000</v>
      </c>
      <c r="D176" s="6">
        <v>9000</v>
      </c>
      <c r="E176" s="30">
        <v>9000</v>
      </c>
      <c r="F176" s="6">
        <v>9000</v>
      </c>
      <c r="G176" s="6">
        <v>9000</v>
      </c>
      <c r="H176" s="6">
        <v>9000</v>
      </c>
    </row>
    <row r="177" spans="1:8">
      <c r="A177" s="6">
        <v>3</v>
      </c>
      <c r="B177" s="17" t="s">
        <v>239</v>
      </c>
      <c r="C177" s="6">
        <v>28800</v>
      </c>
      <c r="D177" s="6">
        <v>28800</v>
      </c>
      <c r="E177" s="30">
        <v>28800</v>
      </c>
      <c r="F177" s="6">
        <v>28800</v>
      </c>
      <c r="G177" s="6">
        <v>28800</v>
      </c>
      <c r="H177" s="6">
        <v>28800</v>
      </c>
    </row>
    <row r="178" spans="1:8">
      <c r="A178" s="6">
        <v>4</v>
      </c>
      <c r="B178" s="41" t="s">
        <v>107</v>
      </c>
      <c r="C178" s="6">
        <v>27000</v>
      </c>
      <c r="D178" s="6">
        <v>27000</v>
      </c>
      <c r="E178" s="6">
        <v>27000</v>
      </c>
      <c r="F178" s="6">
        <v>27000</v>
      </c>
      <c r="G178" s="6">
        <v>27000</v>
      </c>
      <c r="H178" s="6">
        <v>27000</v>
      </c>
    </row>
    <row r="179" spans="1:8">
      <c r="A179" s="6"/>
      <c r="B179" s="16" t="s">
        <v>97</v>
      </c>
      <c r="C179" s="11">
        <f t="shared" ref="C179:H179" si="27">SUM(C175:C178)</f>
        <v>91800</v>
      </c>
      <c r="D179" s="11">
        <f t="shared" si="27"/>
        <v>91800</v>
      </c>
      <c r="E179" s="34">
        <f t="shared" si="27"/>
        <v>103800</v>
      </c>
      <c r="F179" s="11">
        <f t="shared" si="27"/>
        <v>103800</v>
      </c>
      <c r="G179" s="11">
        <f t="shared" si="27"/>
        <v>103800</v>
      </c>
      <c r="H179" s="11">
        <f t="shared" si="27"/>
        <v>103800</v>
      </c>
    </row>
    <row r="180" spans="1:8">
      <c r="A180" s="6"/>
      <c r="B180" s="7" t="s">
        <v>90</v>
      </c>
    </row>
    <row r="181" spans="1:8">
      <c r="A181" s="6"/>
      <c r="B181" s="7" t="s">
        <v>39</v>
      </c>
      <c r="C181" s="11"/>
      <c r="D181" s="11"/>
      <c r="E181" s="34"/>
      <c r="F181" s="11"/>
      <c r="G181" s="11"/>
      <c r="H181" s="11"/>
    </row>
    <row r="182" spans="1:8">
      <c r="A182" s="6">
        <v>1</v>
      </c>
      <c r="B182" s="17" t="s">
        <v>240</v>
      </c>
      <c r="C182" s="6">
        <v>5400</v>
      </c>
      <c r="D182" s="6">
        <v>5400</v>
      </c>
      <c r="E182" s="30">
        <v>5400</v>
      </c>
      <c r="F182" s="6">
        <v>5400</v>
      </c>
      <c r="G182" s="6">
        <v>5400</v>
      </c>
      <c r="H182" s="6">
        <v>6400</v>
      </c>
    </row>
    <row r="183" spans="1:8">
      <c r="A183" s="6">
        <v>2</v>
      </c>
      <c r="B183" s="17" t="s">
        <v>241</v>
      </c>
      <c r="C183" s="6">
        <v>17750</v>
      </c>
      <c r="D183" s="6">
        <v>17750</v>
      </c>
      <c r="E183" s="30">
        <v>17750</v>
      </c>
      <c r="F183" s="6">
        <v>17750</v>
      </c>
      <c r="G183" s="6">
        <v>17750</v>
      </c>
      <c r="H183" s="6">
        <v>17750</v>
      </c>
    </row>
    <row r="184" spans="1:8">
      <c r="A184" s="6"/>
      <c r="B184" s="16" t="s">
        <v>97</v>
      </c>
      <c r="C184" s="11">
        <f t="shared" ref="C184:H184" si="28">SUM(C182:C183)</f>
        <v>23150</v>
      </c>
      <c r="D184" s="11">
        <f t="shared" si="28"/>
        <v>23150</v>
      </c>
      <c r="E184" s="34">
        <f t="shared" si="28"/>
        <v>23150</v>
      </c>
      <c r="F184" s="11">
        <f t="shared" si="28"/>
        <v>23150</v>
      </c>
      <c r="G184" s="11">
        <f t="shared" si="28"/>
        <v>23150</v>
      </c>
      <c r="H184" s="11">
        <f t="shared" si="28"/>
        <v>24150</v>
      </c>
    </row>
    <row r="185" spans="1:8">
      <c r="A185" s="6"/>
      <c r="B185" s="7" t="s">
        <v>102</v>
      </c>
      <c r="C185" s="11"/>
      <c r="D185" s="11"/>
      <c r="E185" s="34"/>
      <c r="F185" s="11"/>
      <c r="G185" s="11"/>
      <c r="H185" s="11"/>
    </row>
    <row r="186" spans="1:8">
      <c r="A186" s="6">
        <v>1</v>
      </c>
      <c r="B186" s="17" t="s">
        <v>242</v>
      </c>
      <c r="C186" s="6">
        <v>3000</v>
      </c>
      <c r="D186" s="6">
        <v>3000</v>
      </c>
      <c r="E186" s="30">
        <v>5400</v>
      </c>
      <c r="F186" s="6">
        <v>5400</v>
      </c>
      <c r="G186" s="6">
        <v>5400</v>
      </c>
      <c r="H186" s="6">
        <v>6720</v>
      </c>
    </row>
    <row r="187" spans="1:8">
      <c r="A187" s="6">
        <v>2</v>
      </c>
      <c r="B187" s="17" t="s">
        <v>114</v>
      </c>
      <c r="C187" s="6">
        <v>6000</v>
      </c>
      <c r="D187" s="6">
        <v>6000</v>
      </c>
      <c r="E187" s="30">
        <v>6700</v>
      </c>
      <c r="F187" s="6">
        <v>7000</v>
      </c>
      <c r="G187" s="6">
        <v>7000</v>
      </c>
      <c r="H187" s="6">
        <v>7000</v>
      </c>
    </row>
    <row r="188" spans="1:8">
      <c r="A188" s="6">
        <v>3</v>
      </c>
      <c r="B188" s="17" t="s">
        <v>237</v>
      </c>
      <c r="C188" s="6">
        <v>6600</v>
      </c>
      <c r="D188" s="6">
        <v>6600</v>
      </c>
      <c r="E188" s="30">
        <v>6600</v>
      </c>
      <c r="F188" s="6">
        <v>0</v>
      </c>
      <c r="G188" s="6">
        <v>0</v>
      </c>
      <c r="H188" s="6">
        <v>0</v>
      </c>
    </row>
    <row r="189" spans="1:8">
      <c r="A189" s="6">
        <v>4</v>
      </c>
      <c r="B189" s="17" t="s">
        <v>234</v>
      </c>
      <c r="C189" s="6">
        <v>3000</v>
      </c>
      <c r="D189" s="6">
        <v>3000</v>
      </c>
      <c r="E189" s="30">
        <v>3000</v>
      </c>
      <c r="F189" s="6">
        <v>3000</v>
      </c>
      <c r="G189" s="6">
        <v>3000</v>
      </c>
      <c r="H189" s="6">
        <v>3000</v>
      </c>
    </row>
    <row r="190" spans="1:8">
      <c r="A190" s="6"/>
      <c r="B190" s="16" t="s">
        <v>97</v>
      </c>
      <c r="C190" s="11">
        <f t="shared" ref="C190:H190" si="29">SUM(C186:C189)</f>
        <v>18600</v>
      </c>
      <c r="D190" s="11">
        <f t="shared" si="29"/>
        <v>18600</v>
      </c>
      <c r="E190" s="34">
        <f t="shared" si="29"/>
        <v>21700</v>
      </c>
      <c r="F190" s="11">
        <f t="shared" si="29"/>
        <v>15400</v>
      </c>
      <c r="G190" s="11">
        <f t="shared" si="29"/>
        <v>15400</v>
      </c>
      <c r="H190" s="11">
        <f t="shared" si="29"/>
        <v>16720</v>
      </c>
    </row>
    <row r="191" spans="1:8">
      <c r="A191" s="6"/>
      <c r="B191" s="7" t="s">
        <v>41</v>
      </c>
      <c r="C191" s="11"/>
      <c r="D191" s="11"/>
      <c r="E191" s="34"/>
      <c r="F191" s="11"/>
      <c r="G191" s="11"/>
      <c r="H191" s="11"/>
    </row>
    <row r="192" spans="1:8">
      <c r="A192" s="6">
        <v>1</v>
      </c>
      <c r="B192" s="17" t="s">
        <v>228</v>
      </c>
      <c r="C192" s="6">
        <v>19100</v>
      </c>
      <c r="D192" s="6">
        <v>19100</v>
      </c>
      <c r="E192" s="30">
        <v>25100</v>
      </c>
      <c r="F192" s="6">
        <v>25100</v>
      </c>
      <c r="G192" s="6">
        <v>25100</v>
      </c>
      <c r="H192" s="6">
        <v>25100</v>
      </c>
    </row>
    <row r="193" spans="1:8">
      <c r="A193" s="6">
        <v>2</v>
      </c>
      <c r="B193" s="17" t="s">
        <v>218</v>
      </c>
      <c r="C193" s="6">
        <v>20000</v>
      </c>
      <c r="D193" s="6">
        <v>20000</v>
      </c>
      <c r="E193" s="30">
        <v>35000</v>
      </c>
      <c r="F193" s="6">
        <v>35000</v>
      </c>
      <c r="G193" s="6">
        <v>35000</v>
      </c>
      <c r="H193" s="6">
        <v>35000</v>
      </c>
    </row>
    <row r="194" spans="1:8">
      <c r="A194" s="6"/>
      <c r="B194" s="16" t="s">
        <v>97</v>
      </c>
      <c r="C194" s="11">
        <f t="shared" ref="C194:H194" si="30">SUM(C192:C193)</f>
        <v>39100</v>
      </c>
      <c r="D194" s="11">
        <f t="shared" si="30"/>
        <v>39100</v>
      </c>
      <c r="E194" s="34">
        <f t="shared" si="30"/>
        <v>60100</v>
      </c>
      <c r="F194" s="11">
        <f t="shared" si="30"/>
        <v>60100</v>
      </c>
      <c r="G194" s="11">
        <f t="shared" si="30"/>
        <v>60100</v>
      </c>
      <c r="H194" s="11">
        <f t="shared" si="30"/>
        <v>60100</v>
      </c>
    </row>
    <row r="195" spans="1:8">
      <c r="A195" s="6"/>
      <c r="B195" s="7" t="s">
        <v>103</v>
      </c>
      <c r="C195" s="11"/>
      <c r="D195" s="11"/>
      <c r="E195" s="34"/>
      <c r="F195" s="11"/>
      <c r="G195" s="11"/>
      <c r="H195" s="11"/>
    </row>
    <row r="196" spans="1:8">
      <c r="A196" s="6">
        <v>1</v>
      </c>
      <c r="B196" s="17" t="s">
        <v>162</v>
      </c>
      <c r="C196" s="6">
        <v>23760</v>
      </c>
      <c r="D196" s="6">
        <v>23760</v>
      </c>
      <c r="E196" s="30">
        <v>29700</v>
      </c>
      <c r="F196" s="6">
        <v>33600</v>
      </c>
      <c r="G196" s="6">
        <v>33600</v>
      </c>
      <c r="H196" s="6">
        <v>33600</v>
      </c>
    </row>
    <row r="197" spans="1:8">
      <c r="A197" s="6">
        <v>2</v>
      </c>
      <c r="B197" s="17" t="s">
        <v>243</v>
      </c>
      <c r="C197" s="6">
        <v>30000</v>
      </c>
      <c r="D197" s="6">
        <v>30000</v>
      </c>
      <c r="E197" s="30">
        <v>35000</v>
      </c>
      <c r="F197" s="6">
        <v>35000</v>
      </c>
      <c r="G197" s="6">
        <v>35000</v>
      </c>
      <c r="H197" s="6">
        <v>40000</v>
      </c>
    </row>
    <row r="198" spans="1:8">
      <c r="A198" s="6">
        <v>3</v>
      </c>
      <c r="B198" s="17" t="s">
        <v>244</v>
      </c>
      <c r="C198" s="6">
        <v>30000</v>
      </c>
      <c r="D198" s="6">
        <v>30000</v>
      </c>
      <c r="E198" s="30">
        <v>30000</v>
      </c>
      <c r="F198" s="6">
        <v>30000</v>
      </c>
      <c r="G198" s="6">
        <v>30000</v>
      </c>
      <c r="H198" s="6">
        <v>30000</v>
      </c>
    </row>
    <row r="199" spans="1:8">
      <c r="A199" s="6">
        <v>4</v>
      </c>
      <c r="B199" s="17" t="s">
        <v>245</v>
      </c>
      <c r="C199" s="6">
        <v>113150</v>
      </c>
      <c r="D199" s="6">
        <v>113150</v>
      </c>
      <c r="E199" s="30">
        <v>113150</v>
      </c>
      <c r="F199" s="6">
        <v>113150</v>
      </c>
      <c r="G199" s="6">
        <v>113150</v>
      </c>
      <c r="H199" s="6">
        <v>113150</v>
      </c>
    </row>
    <row r="200" spans="1:8">
      <c r="A200" s="6"/>
      <c r="B200" s="16" t="s">
        <v>97</v>
      </c>
      <c r="C200" s="11">
        <f t="shared" ref="C200:H200" si="31">SUM(C196:C199)</f>
        <v>196910</v>
      </c>
      <c r="D200" s="11">
        <f t="shared" si="31"/>
        <v>196910</v>
      </c>
      <c r="E200" s="34">
        <f t="shared" si="31"/>
        <v>207850</v>
      </c>
      <c r="F200" s="11">
        <f t="shared" si="31"/>
        <v>211750</v>
      </c>
      <c r="G200" s="11">
        <f t="shared" si="31"/>
        <v>211750</v>
      </c>
      <c r="H200" s="11">
        <f t="shared" si="31"/>
        <v>216750</v>
      </c>
    </row>
    <row r="201" spans="1:8">
      <c r="A201" s="6"/>
      <c r="B201" s="7" t="s">
        <v>104</v>
      </c>
      <c r="C201" s="11"/>
      <c r="D201" s="11"/>
      <c r="E201" s="34"/>
      <c r="F201" s="11"/>
      <c r="G201" s="11"/>
      <c r="H201" s="11"/>
    </row>
    <row r="202" spans="1:8">
      <c r="A202" s="6">
        <v>1</v>
      </c>
      <c r="B202" s="17" t="s">
        <v>228</v>
      </c>
      <c r="C202" s="6"/>
      <c r="D202" s="6"/>
      <c r="E202" s="30"/>
      <c r="F202" s="6"/>
      <c r="G202" s="6"/>
      <c r="H202" s="6"/>
    </row>
    <row r="203" spans="1:8">
      <c r="A203" s="6">
        <v>2</v>
      </c>
      <c r="B203" s="17" t="s">
        <v>229</v>
      </c>
      <c r="C203" s="6">
        <v>3500</v>
      </c>
      <c r="D203" s="6">
        <v>3500</v>
      </c>
      <c r="E203" s="30">
        <v>3750</v>
      </c>
      <c r="F203" s="6">
        <v>3750</v>
      </c>
      <c r="G203" s="6">
        <v>3750</v>
      </c>
      <c r="H203" s="6">
        <v>3750</v>
      </c>
    </row>
    <row r="204" spans="1:8">
      <c r="A204" s="6"/>
      <c r="B204" s="16" t="s">
        <v>97</v>
      </c>
      <c r="C204" s="11">
        <f t="shared" ref="C204:H204" si="32">SUM(C203)</f>
        <v>3500</v>
      </c>
      <c r="D204" s="11">
        <f t="shared" si="32"/>
        <v>3500</v>
      </c>
      <c r="E204" s="34">
        <f t="shared" si="32"/>
        <v>3750</v>
      </c>
      <c r="F204" s="11">
        <f t="shared" si="32"/>
        <v>3750</v>
      </c>
      <c r="G204" s="11">
        <f t="shared" si="32"/>
        <v>3750</v>
      </c>
      <c r="H204" s="11">
        <f t="shared" si="32"/>
        <v>3750</v>
      </c>
    </row>
    <row r="205" spans="1:8">
      <c r="A205" s="6"/>
      <c r="B205" s="7" t="s">
        <v>44</v>
      </c>
      <c r="C205" s="11"/>
      <c r="D205" s="11"/>
      <c r="E205" s="34"/>
      <c r="F205" s="11"/>
      <c r="G205" s="11"/>
      <c r="H205" s="11"/>
    </row>
    <row r="206" spans="1:8">
      <c r="A206" s="6">
        <v>1</v>
      </c>
      <c r="B206" s="17" t="s">
        <v>105</v>
      </c>
      <c r="C206" s="6">
        <v>30000</v>
      </c>
      <c r="D206" s="6">
        <v>30000</v>
      </c>
      <c r="E206" s="30">
        <v>30000</v>
      </c>
      <c r="F206" s="6">
        <v>30000</v>
      </c>
      <c r="G206" s="6">
        <v>30000</v>
      </c>
      <c r="H206" s="6">
        <v>30000</v>
      </c>
    </row>
    <row r="207" spans="1:8">
      <c r="A207" s="6"/>
      <c r="B207" s="16" t="s">
        <v>97</v>
      </c>
      <c r="C207" s="11">
        <f t="shared" ref="C207:H207" si="33">C206</f>
        <v>30000</v>
      </c>
      <c r="D207" s="11">
        <f t="shared" si="33"/>
        <v>30000</v>
      </c>
      <c r="E207" s="34">
        <f t="shared" si="33"/>
        <v>30000</v>
      </c>
      <c r="F207" s="11">
        <f t="shared" si="33"/>
        <v>30000</v>
      </c>
      <c r="G207" s="11">
        <f t="shared" si="33"/>
        <v>30000</v>
      </c>
      <c r="H207" s="11">
        <f t="shared" si="33"/>
        <v>30000</v>
      </c>
    </row>
    <row r="208" spans="1:8">
      <c r="A208" s="6"/>
      <c r="B208" s="7" t="s">
        <v>45</v>
      </c>
      <c r="F208" s="8"/>
      <c r="G208" s="8"/>
      <c r="H208" s="8"/>
    </row>
    <row r="209" spans="1:8">
      <c r="A209" s="6">
        <v>1</v>
      </c>
      <c r="B209" s="17" t="s">
        <v>105</v>
      </c>
      <c r="C209" s="6">
        <v>30000</v>
      </c>
      <c r="D209" s="6">
        <v>30000</v>
      </c>
      <c r="E209" s="30">
        <v>30000</v>
      </c>
      <c r="F209" s="6">
        <v>30000</v>
      </c>
      <c r="G209" s="6">
        <v>30000</v>
      </c>
      <c r="H209" s="6">
        <v>30000</v>
      </c>
    </row>
    <row r="210" spans="1:8">
      <c r="A210" s="6"/>
      <c r="B210" s="16" t="s">
        <v>97</v>
      </c>
      <c r="C210" s="11">
        <f t="shared" ref="C210:H210" si="34">SUM(C209)</f>
        <v>30000</v>
      </c>
      <c r="D210" s="11">
        <f t="shared" si="34"/>
        <v>30000</v>
      </c>
      <c r="E210" s="34">
        <f t="shared" si="34"/>
        <v>30000</v>
      </c>
      <c r="F210" s="11">
        <f t="shared" si="34"/>
        <v>30000</v>
      </c>
      <c r="G210" s="11">
        <f t="shared" si="34"/>
        <v>30000</v>
      </c>
      <c r="H210" s="11">
        <f t="shared" si="34"/>
        <v>30000</v>
      </c>
    </row>
    <row r="211" spans="1:8">
      <c r="A211" s="6"/>
      <c r="C211" s="11"/>
      <c r="D211" s="11"/>
      <c r="E211" s="34"/>
      <c r="F211" s="11"/>
      <c r="G211" s="11"/>
      <c r="H211" s="11"/>
    </row>
    <row r="212" spans="1:8">
      <c r="A212" s="6"/>
      <c r="B212" s="7" t="s">
        <v>106</v>
      </c>
    </row>
    <row r="213" spans="1:8">
      <c r="A213" s="6">
        <v>1</v>
      </c>
      <c r="B213" s="41" t="s">
        <v>246</v>
      </c>
      <c r="C213" s="6">
        <v>5000</v>
      </c>
      <c r="D213" s="6">
        <v>5000</v>
      </c>
      <c r="E213" s="30">
        <v>5000</v>
      </c>
      <c r="F213" s="6">
        <v>5000</v>
      </c>
      <c r="G213" s="6">
        <v>5000</v>
      </c>
      <c r="H213" s="6">
        <v>5000</v>
      </c>
    </row>
    <row r="214" spans="1:8">
      <c r="A214" s="6"/>
      <c r="B214" s="16" t="s">
        <v>97</v>
      </c>
      <c r="C214" s="11">
        <f t="shared" ref="C214:H214" si="35">SUM(C213)</f>
        <v>5000</v>
      </c>
      <c r="D214" s="11">
        <f t="shared" si="35"/>
        <v>5000</v>
      </c>
      <c r="E214" s="34">
        <f t="shared" si="35"/>
        <v>5000</v>
      </c>
      <c r="F214" s="11">
        <f t="shared" si="35"/>
        <v>5000</v>
      </c>
      <c r="G214" s="11">
        <f t="shared" si="35"/>
        <v>5000</v>
      </c>
      <c r="H214" s="11">
        <f t="shared" si="35"/>
        <v>5000</v>
      </c>
    </row>
    <row r="215" spans="1:8">
      <c r="A215" s="6"/>
      <c r="B215" s="7" t="s">
        <v>47</v>
      </c>
      <c r="F215" s="8"/>
      <c r="G215" s="8"/>
      <c r="H215" s="8"/>
    </row>
    <row r="216" spans="1:8">
      <c r="A216" s="6">
        <v>1</v>
      </c>
      <c r="B216" s="17" t="s">
        <v>114</v>
      </c>
      <c r="C216" s="6">
        <v>10000</v>
      </c>
      <c r="D216" s="6">
        <v>10000</v>
      </c>
      <c r="E216" s="30">
        <v>10000</v>
      </c>
      <c r="F216" s="6">
        <v>10000</v>
      </c>
      <c r="G216" s="6">
        <v>10000</v>
      </c>
      <c r="H216" s="6">
        <v>10000</v>
      </c>
    </row>
    <row r="217" spans="1:8">
      <c r="A217" s="6">
        <f t="shared" ref="A217:A222" si="36">A216+1</f>
        <v>2</v>
      </c>
      <c r="B217" s="17" t="s">
        <v>247</v>
      </c>
      <c r="C217" s="6">
        <v>23000</v>
      </c>
      <c r="D217" s="6">
        <v>23000</v>
      </c>
      <c r="E217" s="30">
        <v>23000</v>
      </c>
      <c r="F217" s="6">
        <v>23000</v>
      </c>
      <c r="G217" s="6">
        <v>23000</v>
      </c>
      <c r="H217" s="6">
        <v>23000</v>
      </c>
    </row>
    <row r="218" spans="1:8">
      <c r="A218" s="6">
        <f t="shared" si="36"/>
        <v>3</v>
      </c>
      <c r="B218" s="17" t="s">
        <v>221</v>
      </c>
      <c r="C218" s="6">
        <v>12000</v>
      </c>
      <c r="D218" s="6">
        <v>12000</v>
      </c>
      <c r="E218" s="30">
        <v>12000</v>
      </c>
      <c r="F218" s="6">
        <v>12000</v>
      </c>
      <c r="G218" s="6">
        <v>12000</v>
      </c>
      <c r="H218" s="6">
        <v>12000</v>
      </c>
    </row>
    <row r="219" spans="1:8">
      <c r="A219" s="6">
        <f t="shared" si="36"/>
        <v>4</v>
      </c>
      <c r="B219" s="17" t="s">
        <v>222</v>
      </c>
      <c r="C219" s="6">
        <v>171500</v>
      </c>
      <c r="D219" s="6">
        <v>171500</v>
      </c>
      <c r="E219" s="30">
        <v>108330</v>
      </c>
      <c r="F219" s="6">
        <v>108330</v>
      </c>
      <c r="G219" s="6">
        <v>108330</v>
      </c>
      <c r="H219" s="6">
        <v>108330</v>
      </c>
    </row>
    <row r="220" spans="1:8">
      <c r="A220" s="6">
        <f t="shared" si="36"/>
        <v>5</v>
      </c>
      <c r="B220" s="17" t="s">
        <v>248</v>
      </c>
      <c r="C220" s="6">
        <v>11500</v>
      </c>
      <c r="D220" s="6">
        <v>11500</v>
      </c>
      <c r="E220" s="30">
        <v>11500</v>
      </c>
      <c r="F220" s="6">
        <v>11500</v>
      </c>
      <c r="G220" s="6">
        <v>11500</v>
      </c>
      <c r="H220" s="6">
        <v>0</v>
      </c>
    </row>
    <row r="221" spans="1:8">
      <c r="A221" s="6">
        <f t="shared" si="36"/>
        <v>6</v>
      </c>
      <c r="B221" s="17" t="s">
        <v>217</v>
      </c>
      <c r="C221" s="6">
        <v>10400</v>
      </c>
      <c r="D221" s="6">
        <v>10400</v>
      </c>
      <c r="E221" s="30">
        <v>10400</v>
      </c>
      <c r="F221" s="6">
        <v>10400</v>
      </c>
      <c r="G221" s="6">
        <v>10400</v>
      </c>
      <c r="H221" s="6">
        <v>10400</v>
      </c>
    </row>
    <row r="222" spans="1:8">
      <c r="A222" s="6">
        <f t="shared" si="36"/>
        <v>7</v>
      </c>
      <c r="B222" s="17" t="s">
        <v>249</v>
      </c>
      <c r="C222" s="6">
        <v>23000</v>
      </c>
      <c r="D222" s="6">
        <v>23000</v>
      </c>
      <c r="E222" s="30">
        <v>8280</v>
      </c>
      <c r="F222" s="6">
        <v>8280</v>
      </c>
      <c r="G222" s="6">
        <v>8280</v>
      </c>
      <c r="H222" s="6">
        <v>8280</v>
      </c>
    </row>
    <row r="223" spans="1:8">
      <c r="A223" s="6"/>
      <c r="B223" s="17"/>
      <c r="C223" s="6"/>
      <c r="D223" s="6"/>
      <c r="E223" s="30"/>
      <c r="F223" s="6"/>
      <c r="G223" s="6"/>
      <c r="H223" s="6"/>
    </row>
    <row r="224" spans="1:8">
      <c r="A224" s="6"/>
      <c r="B224" s="16" t="s">
        <v>97</v>
      </c>
      <c r="C224" s="11">
        <f t="shared" ref="C224:H224" si="37">SUM(C216:C222)</f>
        <v>261400</v>
      </c>
      <c r="D224" s="11">
        <f t="shared" si="37"/>
        <v>261400</v>
      </c>
      <c r="E224" s="34">
        <f t="shared" si="37"/>
        <v>183510</v>
      </c>
      <c r="F224" s="11">
        <f t="shared" si="37"/>
        <v>183510</v>
      </c>
      <c r="G224" s="11">
        <f t="shared" si="37"/>
        <v>183510</v>
      </c>
      <c r="H224" s="11">
        <f t="shared" si="37"/>
        <v>172010</v>
      </c>
    </row>
    <row r="225" spans="1:8">
      <c r="A225" s="6"/>
      <c r="B225" s="7" t="s">
        <v>49</v>
      </c>
      <c r="C225" s="11"/>
      <c r="D225" s="11"/>
      <c r="E225" s="34"/>
      <c r="F225" s="11"/>
      <c r="G225" s="11"/>
      <c r="H225" s="11"/>
    </row>
    <row r="226" spans="1:8">
      <c r="A226" s="6">
        <v>1</v>
      </c>
      <c r="B226" s="17" t="s">
        <v>151</v>
      </c>
      <c r="C226" s="6">
        <v>1268</v>
      </c>
      <c r="D226" s="6">
        <v>1268</v>
      </c>
      <c r="E226" s="30">
        <v>1268</v>
      </c>
      <c r="F226" s="6">
        <v>1268</v>
      </c>
      <c r="G226" s="6">
        <v>1268</v>
      </c>
      <c r="H226" s="6">
        <v>1268</v>
      </c>
    </row>
    <row r="227" spans="1:8">
      <c r="A227" s="6">
        <f>A226+1</f>
        <v>2</v>
      </c>
      <c r="B227" s="17" t="s">
        <v>217</v>
      </c>
      <c r="C227" s="6">
        <v>4800</v>
      </c>
      <c r="D227" s="6">
        <v>4800</v>
      </c>
      <c r="E227" s="30">
        <v>27000</v>
      </c>
      <c r="F227" s="6">
        <v>27000</v>
      </c>
      <c r="G227" s="6">
        <v>27000</v>
      </c>
      <c r="H227" s="6">
        <v>27000</v>
      </c>
    </row>
    <row r="228" spans="1:8">
      <c r="A228" s="6">
        <f t="shared" ref="A228:A236" si="38">A227+1</f>
        <v>3</v>
      </c>
      <c r="B228" s="17" t="s">
        <v>114</v>
      </c>
      <c r="C228" s="6">
        <v>3300</v>
      </c>
      <c r="D228" s="6">
        <v>3300</v>
      </c>
      <c r="E228" s="30">
        <v>3300</v>
      </c>
      <c r="F228" s="6">
        <v>3300</v>
      </c>
      <c r="G228" s="6">
        <v>3300</v>
      </c>
      <c r="H228" s="6">
        <v>3300</v>
      </c>
    </row>
    <row r="229" spans="1:8">
      <c r="A229" s="6">
        <f t="shared" si="38"/>
        <v>4</v>
      </c>
      <c r="B229" s="17" t="s">
        <v>250</v>
      </c>
      <c r="C229" s="6">
        <v>1000</v>
      </c>
      <c r="D229" s="6">
        <v>1000</v>
      </c>
      <c r="E229" s="30">
        <v>1000</v>
      </c>
      <c r="F229" s="6">
        <v>1000</v>
      </c>
      <c r="G229" s="6">
        <v>1000</v>
      </c>
      <c r="H229" s="6">
        <v>1000</v>
      </c>
    </row>
    <row r="230" spans="1:8">
      <c r="A230" s="6">
        <f t="shared" si="38"/>
        <v>5</v>
      </c>
      <c r="B230" s="17" t="s">
        <v>219</v>
      </c>
      <c r="C230" s="6">
        <v>5000</v>
      </c>
      <c r="D230" s="6">
        <v>5000</v>
      </c>
      <c r="E230" s="30">
        <v>3000</v>
      </c>
      <c r="F230" s="6">
        <v>3000</v>
      </c>
      <c r="G230" s="6">
        <v>3000</v>
      </c>
      <c r="H230" s="6">
        <v>3000</v>
      </c>
    </row>
    <row r="231" spans="1:8">
      <c r="A231" s="6">
        <f t="shared" si="38"/>
        <v>6</v>
      </c>
      <c r="B231" s="17" t="s">
        <v>247</v>
      </c>
      <c r="C231" s="6">
        <v>81000</v>
      </c>
      <c r="D231" s="6">
        <v>81000</v>
      </c>
      <c r="E231" s="30">
        <v>81000</v>
      </c>
      <c r="F231" s="6">
        <v>81000</v>
      </c>
      <c r="G231" s="6">
        <v>81000</v>
      </c>
      <c r="H231" s="6">
        <v>81000</v>
      </c>
    </row>
    <row r="232" spans="1:8">
      <c r="A232" s="6">
        <f t="shared" si="38"/>
        <v>7</v>
      </c>
      <c r="B232" s="17" t="s">
        <v>221</v>
      </c>
      <c r="C232" s="6">
        <v>4500</v>
      </c>
      <c r="D232" s="6">
        <v>4500</v>
      </c>
      <c r="E232" s="30">
        <v>4500</v>
      </c>
      <c r="F232" s="6">
        <v>4500</v>
      </c>
      <c r="G232" s="6">
        <v>4500</v>
      </c>
      <c r="H232" s="6">
        <v>4500</v>
      </c>
    </row>
    <row r="233" spans="1:8">
      <c r="A233" s="6">
        <f t="shared" si="38"/>
        <v>8</v>
      </c>
      <c r="B233" s="17" t="s">
        <v>222</v>
      </c>
      <c r="C233" s="6">
        <v>35700</v>
      </c>
      <c r="D233" s="6">
        <v>35700</v>
      </c>
      <c r="E233" s="30">
        <v>46200</v>
      </c>
      <c r="F233" s="6">
        <v>46200</v>
      </c>
      <c r="G233" s="6">
        <v>46200</v>
      </c>
      <c r="H233" s="6">
        <v>46200</v>
      </c>
    </row>
    <row r="234" spans="1:8">
      <c r="A234" s="6">
        <f t="shared" si="38"/>
        <v>9</v>
      </c>
      <c r="B234" s="17" t="s">
        <v>223</v>
      </c>
      <c r="C234" s="6">
        <v>44550</v>
      </c>
      <c r="D234" s="6">
        <v>44550</v>
      </c>
      <c r="E234" s="30">
        <v>69300</v>
      </c>
      <c r="F234" s="6">
        <v>69300</v>
      </c>
      <c r="G234" s="6">
        <v>69300</v>
      </c>
      <c r="H234" s="6">
        <v>109500</v>
      </c>
    </row>
    <row r="235" spans="1:8">
      <c r="A235" s="6">
        <f t="shared" si="38"/>
        <v>10</v>
      </c>
      <c r="B235" s="17" t="s">
        <v>249</v>
      </c>
      <c r="C235" s="6">
        <v>51000</v>
      </c>
      <c r="D235" s="6">
        <v>60000</v>
      </c>
      <c r="E235" s="30">
        <v>120750</v>
      </c>
      <c r="F235" s="6">
        <v>120750</v>
      </c>
      <c r="G235" s="6">
        <v>120750</v>
      </c>
      <c r="H235" s="6">
        <v>120750</v>
      </c>
    </row>
    <row r="236" spans="1:8">
      <c r="A236" s="6">
        <f t="shared" si="38"/>
        <v>11</v>
      </c>
      <c r="B236" s="17" t="s">
        <v>225</v>
      </c>
      <c r="C236" s="6">
        <v>36000</v>
      </c>
      <c r="D236" s="6">
        <v>36000</v>
      </c>
      <c r="E236" s="30">
        <v>32316</v>
      </c>
      <c r="F236" s="6">
        <v>32316</v>
      </c>
      <c r="G236" s="6">
        <v>32316</v>
      </c>
      <c r="H236" s="6">
        <v>32316</v>
      </c>
    </row>
    <row r="237" spans="1:8">
      <c r="A237" s="6"/>
      <c r="B237" s="17" t="s">
        <v>107</v>
      </c>
      <c r="C237" s="6"/>
      <c r="D237" s="6"/>
      <c r="E237" s="30"/>
      <c r="F237" s="6"/>
      <c r="G237" s="6">
        <v>50000</v>
      </c>
      <c r="H237" s="6">
        <v>50000</v>
      </c>
    </row>
    <row r="238" spans="1:8">
      <c r="A238" s="6"/>
      <c r="B238" s="10" t="s">
        <v>97</v>
      </c>
      <c r="C238" s="11">
        <f>SUM(C226:C236)</f>
        <v>268118</v>
      </c>
      <c r="D238" s="11">
        <f>SUM(D226:D236)</f>
        <v>277118</v>
      </c>
      <c r="E238" s="34">
        <f>SUM(E226:E236)</f>
        <v>389634</v>
      </c>
      <c r="F238" s="11">
        <f>SUM(F226:F236)</f>
        <v>389634</v>
      </c>
      <c r="G238" s="11">
        <f>SUM(G226:G237)</f>
        <v>439634</v>
      </c>
      <c r="H238" s="11">
        <f>SUM(H226:H237)</f>
        <v>479834</v>
      </c>
    </row>
    <row r="239" spans="1:8">
      <c r="A239" s="6"/>
      <c r="B239" s="10" t="s">
        <v>50</v>
      </c>
      <c r="C239" s="11"/>
      <c r="D239" s="11"/>
      <c r="E239" s="34"/>
      <c r="F239" s="11"/>
      <c r="G239" s="11"/>
      <c r="H239" s="11"/>
    </row>
    <row r="240" spans="1:8">
      <c r="A240" s="6">
        <v>1</v>
      </c>
      <c r="B240" s="8" t="s">
        <v>251</v>
      </c>
      <c r="C240" s="6">
        <v>4000</v>
      </c>
      <c r="D240" s="6">
        <v>4000</v>
      </c>
      <c r="E240" s="30">
        <v>4000</v>
      </c>
      <c r="F240" s="6">
        <v>4000</v>
      </c>
      <c r="G240" s="6">
        <v>4000</v>
      </c>
      <c r="H240" s="6">
        <v>4000</v>
      </c>
    </row>
    <row r="241" spans="1:14">
      <c r="A241" s="6">
        <f>A240+1</f>
        <v>2</v>
      </c>
      <c r="B241" s="8" t="s">
        <v>252</v>
      </c>
      <c r="C241" s="6">
        <v>2010</v>
      </c>
      <c r="D241" s="6">
        <v>2010</v>
      </c>
      <c r="E241" s="30">
        <v>2600</v>
      </c>
      <c r="F241" s="6">
        <v>3950</v>
      </c>
      <c r="G241" s="6">
        <v>4550</v>
      </c>
      <c r="H241" s="6">
        <v>4550</v>
      </c>
    </row>
    <row r="242" spans="1:14">
      <c r="A242" s="6">
        <f>A241+1</f>
        <v>3</v>
      </c>
      <c r="B242" s="8" t="s">
        <v>253</v>
      </c>
      <c r="C242" s="6">
        <v>24100</v>
      </c>
      <c r="D242" s="6">
        <v>25100</v>
      </c>
      <c r="E242" s="30">
        <v>25100</v>
      </c>
      <c r="F242" s="6">
        <v>25100</v>
      </c>
      <c r="G242" s="6">
        <v>25100</v>
      </c>
      <c r="H242" s="6">
        <v>25100</v>
      </c>
    </row>
    <row r="243" spans="1:14">
      <c r="A243" s="6"/>
      <c r="B243" s="10" t="s">
        <v>97</v>
      </c>
      <c r="C243" s="11">
        <f t="shared" ref="C243:H243" si="39">SUM(C240:C242)</f>
        <v>30110</v>
      </c>
      <c r="D243" s="11">
        <f t="shared" si="39"/>
        <v>31110</v>
      </c>
      <c r="E243" s="34">
        <f t="shared" si="39"/>
        <v>31700</v>
      </c>
      <c r="F243" s="11">
        <f t="shared" si="39"/>
        <v>33050</v>
      </c>
      <c r="G243" s="11">
        <f t="shared" si="39"/>
        <v>33650</v>
      </c>
      <c r="H243" s="11">
        <f t="shared" si="39"/>
        <v>33650</v>
      </c>
    </row>
    <row r="244" spans="1:14">
      <c r="A244" s="6"/>
      <c r="B244" s="7" t="s">
        <v>51</v>
      </c>
      <c r="C244" s="11"/>
      <c r="D244" s="11"/>
      <c r="E244" s="34"/>
      <c r="F244" s="11"/>
      <c r="G244" s="11"/>
      <c r="H244" s="11"/>
    </row>
    <row r="245" spans="1:14">
      <c r="A245" s="6">
        <v>1</v>
      </c>
      <c r="B245" s="17" t="s">
        <v>254</v>
      </c>
      <c r="C245" s="6">
        <v>5000</v>
      </c>
      <c r="D245" s="6">
        <v>5000</v>
      </c>
      <c r="E245" s="30">
        <v>12600</v>
      </c>
      <c r="F245" s="6">
        <v>12600</v>
      </c>
      <c r="G245" s="6">
        <v>12600</v>
      </c>
      <c r="H245" s="6">
        <v>12600</v>
      </c>
    </row>
    <row r="246" spans="1:14">
      <c r="A246" s="6">
        <f>A245+1</f>
        <v>2</v>
      </c>
      <c r="B246" s="17" t="s">
        <v>228</v>
      </c>
      <c r="C246" s="6">
        <v>3800</v>
      </c>
      <c r="D246" s="6">
        <v>3800</v>
      </c>
      <c r="E246" s="30">
        <v>3800</v>
      </c>
      <c r="F246" s="6">
        <v>3800</v>
      </c>
      <c r="G246" s="6">
        <v>3800</v>
      </c>
      <c r="H246" s="6">
        <v>3800</v>
      </c>
    </row>
    <row r="247" spans="1:14">
      <c r="A247" s="6"/>
      <c r="B247" s="10" t="s">
        <v>97</v>
      </c>
      <c r="C247" s="11">
        <f t="shared" ref="C247:H247" si="40">SUM(C245:C246)</f>
        <v>8800</v>
      </c>
      <c r="D247" s="11">
        <f t="shared" si="40"/>
        <v>8800</v>
      </c>
      <c r="E247" s="34">
        <f t="shared" si="40"/>
        <v>16400</v>
      </c>
      <c r="F247" s="11">
        <f t="shared" si="40"/>
        <v>16400</v>
      </c>
      <c r="G247" s="11">
        <f t="shared" si="40"/>
        <v>16400</v>
      </c>
      <c r="H247" s="11">
        <f t="shared" si="40"/>
        <v>16400</v>
      </c>
    </row>
    <row r="248" spans="1:14">
      <c r="A248" s="6"/>
      <c r="B248" s="7" t="s">
        <v>108</v>
      </c>
      <c r="C248" s="11"/>
      <c r="D248" s="11"/>
      <c r="E248" s="34"/>
      <c r="F248" s="11"/>
      <c r="G248" s="11"/>
      <c r="H248" s="11"/>
    </row>
    <row r="249" spans="1:14">
      <c r="A249" s="6">
        <v>1</v>
      </c>
      <c r="B249" s="17" t="s">
        <v>109</v>
      </c>
      <c r="C249" s="6">
        <v>10000</v>
      </c>
      <c r="D249" s="6">
        <v>10000</v>
      </c>
      <c r="E249" s="30">
        <v>10000</v>
      </c>
      <c r="F249" s="6">
        <v>10000</v>
      </c>
      <c r="G249" s="6">
        <v>10000</v>
      </c>
      <c r="H249" s="6">
        <v>10000</v>
      </c>
    </row>
    <row r="250" spans="1:14">
      <c r="A250" s="6"/>
      <c r="B250" s="10" t="s">
        <v>97</v>
      </c>
      <c r="C250" s="11">
        <f t="shared" ref="C250:H250" si="41">SUM(C249)</f>
        <v>10000</v>
      </c>
      <c r="D250" s="11">
        <f t="shared" si="41"/>
        <v>10000</v>
      </c>
      <c r="E250" s="34">
        <f t="shared" si="41"/>
        <v>10000</v>
      </c>
      <c r="F250" s="11">
        <f t="shared" si="41"/>
        <v>10000</v>
      </c>
      <c r="G250" s="11">
        <f t="shared" si="41"/>
        <v>10000</v>
      </c>
      <c r="H250" s="11">
        <f t="shared" si="41"/>
        <v>10000</v>
      </c>
    </row>
    <row r="251" spans="1:14">
      <c r="A251" s="6"/>
      <c r="B251" s="7" t="s">
        <v>101</v>
      </c>
      <c r="C251" s="11">
        <f t="shared" ref="C251:H251" si="42">C250+C247+C243+C238+C224+C214+C210+C207+C204+C200+C194+C190+C184+C179+C173+C163+C156+C152+C148+C139</f>
        <v>2488383</v>
      </c>
      <c r="D251" s="11">
        <f t="shared" si="42"/>
        <v>2531540</v>
      </c>
      <c r="E251" s="11">
        <f t="shared" si="42"/>
        <v>2559246</v>
      </c>
      <c r="F251" s="11">
        <f t="shared" si="42"/>
        <v>2421246</v>
      </c>
      <c r="G251" s="11">
        <f t="shared" si="42"/>
        <v>2471846</v>
      </c>
      <c r="H251" s="11">
        <f t="shared" si="42"/>
        <v>2542631</v>
      </c>
      <c r="I251" s="77">
        <f t="shared" ref="I251:N251" si="43">C251/1000</f>
        <v>2488.3829999999998</v>
      </c>
      <c r="J251" s="77">
        <f t="shared" si="43"/>
        <v>2531.54</v>
      </c>
      <c r="K251" s="77">
        <f t="shared" si="43"/>
        <v>2559.2460000000001</v>
      </c>
      <c r="L251" s="77">
        <f t="shared" si="43"/>
        <v>2421.2460000000001</v>
      </c>
      <c r="M251" s="77">
        <f t="shared" si="43"/>
        <v>2471.846</v>
      </c>
      <c r="N251" s="77">
        <f t="shared" si="43"/>
        <v>2542.6309999999999</v>
      </c>
    </row>
    <row r="252" spans="1:14" ht="26.25">
      <c r="A252" s="6"/>
      <c r="B252" s="18" t="s">
        <v>16</v>
      </c>
      <c r="C252" s="11"/>
      <c r="D252" s="11"/>
      <c r="E252" s="34"/>
      <c r="F252" s="11"/>
      <c r="G252" s="11"/>
      <c r="H252" s="11"/>
    </row>
    <row r="253" spans="1:14">
      <c r="A253" s="6"/>
      <c r="B253" s="7" t="s">
        <v>52</v>
      </c>
      <c r="C253" s="6"/>
      <c r="D253" s="6"/>
      <c r="E253" s="30"/>
      <c r="F253" s="6"/>
      <c r="G253" s="6"/>
      <c r="H253" s="6"/>
    </row>
    <row r="254" spans="1:14">
      <c r="A254" s="6">
        <v>1</v>
      </c>
      <c r="B254" s="17" t="s">
        <v>255</v>
      </c>
      <c r="C254" s="6">
        <v>1344</v>
      </c>
      <c r="D254" s="6">
        <v>1344</v>
      </c>
      <c r="E254" s="30">
        <v>1344</v>
      </c>
      <c r="F254" s="6">
        <v>1344</v>
      </c>
      <c r="G254" s="6">
        <v>1344</v>
      </c>
      <c r="H254" s="6">
        <v>2900</v>
      </c>
    </row>
    <row r="255" spans="1:14">
      <c r="A255" s="6">
        <v>2</v>
      </c>
      <c r="B255" s="17" t="s">
        <v>256</v>
      </c>
      <c r="C255" s="6">
        <v>5000</v>
      </c>
      <c r="D255" s="6">
        <v>5000</v>
      </c>
      <c r="E255" s="30">
        <v>5000</v>
      </c>
      <c r="F255" s="6">
        <v>5000</v>
      </c>
      <c r="G255" s="6">
        <v>5000</v>
      </c>
      <c r="H255" s="6">
        <v>700</v>
      </c>
    </row>
    <row r="256" spans="1:14">
      <c r="A256" s="6"/>
      <c r="B256" s="16" t="s">
        <v>257</v>
      </c>
      <c r="C256" s="11">
        <f t="shared" ref="C256:H256" si="44">SUM(C254:C255)</f>
        <v>6344</v>
      </c>
      <c r="D256" s="11">
        <f t="shared" si="44"/>
        <v>6344</v>
      </c>
      <c r="E256" s="34">
        <f t="shared" si="44"/>
        <v>6344</v>
      </c>
      <c r="F256" s="11">
        <f t="shared" si="44"/>
        <v>6344</v>
      </c>
      <c r="G256" s="11">
        <f t="shared" si="44"/>
        <v>6344</v>
      </c>
      <c r="H256" s="11">
        <f t="shared" si="44"/>
        <v>3600</v>
      </c>
    </row>
    <row r="257" spans="1:8">
      <c r="A257" s="6"/>
      <c r="B257" s="7" t="s">
        <v>53</v>
      </c>
      <c r="C257" s="11"/>
      <c r="D257" s="11"/>
      <c r="E257" s="34"/>
      <c r="F257" s="11"/>
      <c r="G257" s="11"/>
      <c r="H257" s="11"/>
    </row>
    <row r="258" spans="1:8">
      <c r="A258" s="6">
        <v>1</v>
      </c>
      <c r="B258" s="17" t="s">
        <v>258</v>
      </c>
      <c r="C258" s="6">
        <v>1000</v>
      </c>
      <c r="D258" s="6">
        <v>1000</v>
      </c>
      <c r="E258" s="30">
        <v>1800</v>
      </c>
      <c r="F258" s="6">
        <v>1800</v>
      </c>
      <c r="G258" s="6">
        <v>1800</v>
      </c>
      <c r="H258" s="6">
        <v>600</v>
      </c>
    </row>
    <row r="259" spans="1:8">
      <c r="A259" s="6">
        <v>2</v>
      </c>
      <c r="B259" s="17" t="s">
        <v>259</v>
      </c>
      <c r="C259" s="6">
        <v>3600</v>
      </c>
      <c r="D259" s="6">
        <v>3600</v>
      </c>
      <c r="E259" s="30">
        <v>2000</v>
      </c>
      <c r="F259" s="6">
        <v>2000</v>
      </c>
      <c r="G259" s="6">
        <v>2000</v>
      </c>
      <c r="H259" s="6">
        <v>2000</v>
      </c>
    </row>
    <row r="260" spans="1:8">
      <c r="A260" s="6"/>
      <c r="B260" s="16" t="s">
        <v>260</v>
      </c>
      <c r="C260" s="11">
        <f t="shared" ref="C260:H260" si="45">SUM(C258:C259)</f>
        <v>4600</v>
      </c>
      <c r="D260" s="11">
        <f t="shared" si="45"/>
        <v>4600</v>
      </c>
      <c r="E260" s="34">
        <f t="shared" si="45"/>
        <v>3800</v>
      </c>
      <c r="F260" s="11">
        <f t="shared" si="45"/>
        <v>3800</v>
      </c>
      <c r="G260" s="11">
        <f t="shared" si="45"/>
        <v>3800</v>
      </c>
      <c r="H260" s="11">
        <f t="shared" si="45"/>
        <v>2600</v>
      </c>
    </row>
    <row r="261" spans="1:8">
      <c r="A261" s="6"/>
      <c r="B261" s="7" t="s">
        <v>54</v>
      </c>
      <c r="C261" s="11"/>
      <c r="D261" s="11"/>
      <c r="E261" s="34"/>
      <c r="F261" s="11"/>
      <c r="G261" s="11"/>
      <c r="H261" s="11"/>
    </row>
    <row r="262" spans="1:8">
      <c r="A262" s="6">
        <v>1</v>
      </c>
      <c r="B262" s="17" t="s">
        <v>261</v>
      </c>
      <c r="C262" s="6">
        <v>1450</v>
      </c>
      <c r="D262" s="6">
        <v>1450</v>
      </c>
      <c r="E262" s="30">
        <v>1450</v>
      </c>
      <c r="F262" s="6">
        <v>1450</v>
      </c>
      <c r="G262" s="6">
        <v>1450</v>
      </c>
      <c r="H262" s="6">
        <v>1450</v>
      </c>
    </row>
    <row r="263" spans="1:8">
      <c r="A263" s="6">
        <v>2</v>
      </c>
      <c r="B263" s="17" t="s">
        <v>262</v>
      </c>
      <c r="C263" s="6">
        <v>720</v>
      </c>
      <c r="D263" s="6">
        <v>720</v>
      </c>
      <c r="E263" s="30">
        <v>720</v>
      </c>
      <c r="F263" s="6">
        <v>0</v>
      </c>
      <c r="G263" s="6">
        <v>0</v>
      </c>
      <c r="H263" s="6">
        <v>0</v>
      </c>
    </row>
    <row r="264" spans="1:8">
      <c r="A264" s="6">
        <v>3</v>
      </c>
      <c r="B264" s="17" t="s">
        <v>263</v>
      </c>
      <c r="C264" s="6">
        <v>4200</v>
      </c>
      <c r="D264" s="6">
        <v>4200</v>
      </c>
      <c r="E264" s="30">
        <v>4200</v>
      </c>
      <c r="F264" s="6">
        <v>4200</v>
      </c>
      <c r="G264" s="6">
        <v>4200</v>
      </c>
      <c r="H264" s="6">
        <v>4200</v>
      </c>
    </row>
    <row r="265" spans="1:8">
      <c r="A265" s="6"/>
      <c r="B265" s="16" t="s">
        <v>264</v>
      </c>
      <c r="C265" s="11">
        <f t="shared" ref="C265:H265" si="46">SUM(C262:C264)</f>
        <v>6370</v>
      </c>
      <c r="D265" s="11">
        <f t="shared" si="46"/>
        <v>6370</v>
      </c>
      <c r="E265" s="34">
        <f t="shared" si="46"/>
        <v>6370</v>
      </c>
      <c r="F265" s="11">
        <f t="shared" si="46"/>
        <v>5650</v>
      </c>
      <c r="G265" s="11">
        <f t="shared" si="46"/>
        <v>5650</v>
      </c>
      <c r="H265" s="11">
        <f t="shared" si="46"/>
        <v>5650</v>
      </c>
    </row>
    <row r="266" spans="1:8">
      <c r="A266" s="6"/>
      <c r="B266" s="7" t="s">
        <v>55</v>
      </c>
      <c r="C266" s="11"/>
      <c r="D266" s="11"/>
      <c r="E266" s="34"/>
      <c r="F266" s="11"/>
      <c r="G266" s="11"/>
      <c r="H266" s="11"/>
    </row>
    <row r="267" spans="1:8">
      <c r="A267" s="6">
        <v>1</v>
      </c>
      <c r="B267" s="17" t="s">
        <v>110</v>
      </c>
      <c r="C267" s="6">
        <v>300</v>
      </c>
      <c r="D267" s="6">
        <v>300</v>
      </c>
      <c r="E267" s="30">
        <v>300</v>
      </c>
      <c r="F267" s="6">
        <v>300</v>
      </c>
      <c r="G267" s="6">
        <v>300</v>
      </c>
      <c r="H267" s="6">
        <v>300</v>
      </c>
    </row>
    <row r="268" spans="1:8">
      <c r="A268" s="6">
        <v>2</v>
      </c>
      <c r="B268" s="17" t="s">
        <v>215</v>
      </c>
      <c r="C268" s="6">
        <v>2000</v>
      </c>
      <c r="D268" s="6">
        <v>2000</v>
      </c>
      <c r="E268" s="30">
        <v>2000</v>
      </c>
      <c r="F268" s="6">
        <v>2000</v>
      </c>
      <c r="G268" s="6">
        <v>9000</v>
      </c>
      <c r="H268" s="6">
        <v>9000</v>
      </c>
    </row>
    <row r="269" spans="1:8">
      <c r="A269" s="6">
        <v>3</v>
      </c>
      <c r="B269" s="17" t="s">
        <v>265</v>
      </c>
      <c r="C269" s="6">
        <v>1080</v>
      </c>
      <c r="D269" s="6">
        <v>1080</v>
      </c>
      <c r="E269" s="30">
        <v>1080</v>
      </c>
      <c r="F269" s="6">
        <v>1080</v>
      </c>
      <c r="G269" s="6">
        <v>1080</v>
      </c>
      <c r="H269" s="6">
        <v>4320</v>
      </c>
    </row>
    <row r="270" spans="1:8">
      <c r="A270" s="6">
        <v>4</v>
      </c>
      <c r="B270" s="17" t="s">
        <v>258</v>
      </c>
      <c r="C270" s="6">
        <v>300</v>
      </c>
      <c r="D270" s="6">
        <v>300</v>
      </c>
      <c r="E270" s="30">
        <v>300</v>
      </c>
      <c r="F270" s="6">
        <v>300</v>
      </c>
      <c r="G270" s="6">
        <v>300</v>
      </c>
      <c r="H270" s="6">
        <v>300</v>
      </c>
    </row>
    <row r="271" spans="1:8">
      <c r="A271" s="6"/>
      <c r="B271" s="16" t="s">
        <v>266</v>
      </c>
      <c r="C271" s="11">
        <f t="shared" ref="C271:H271" si="47">SUM(C267:C270)</f>
        <v>3680</v>
      </c>
      <c r="D271" s="11">
        <f t="shared" si="47"/>
        <v>3680</v>
      </c>
      <c r="E271" s="34">
        <f t="shared" si="47"/>
        <v>3680</v>
      </c>
      <c r="F271" s="11">
        <f t="shared" si="47"/>
        <v>3680</v>
      </c>
      <c r="G271" s="11">
        <f t="shared" si="47"/>
        <v>10680</v>
      </c>
      <c r="H271" s="11">
        <f t="shared" si="47"/>
        <v>13920</v>
      </c>
    </row>
    <row r="272" spans="1:8">
      <c r="A272" s="6"/>
      <c r="B272" s="7" t="s">
        <v>56</v>
      </c>
      <c r="C272" s="11"/>
      <c r="D272" s="11"/>
      <c r="E272" s="34"/>
      <c r="F272" s="11"/>
      <c r="G272" s="11"/>
      <c r="H272" s="11"/>
    </row>
    <row r="273" spans="1:8">
      <c r="A273" s="6">
        <v>1</v>
      </c>
      <c r="B273" s="17" t="s">
        <v>267</v>
      </c>
      <c r="C273" s="6">
        <v>600</v>
      </c>
      <c r="D273" s="6">
        <v>600</v>
      </c>
      <c r="E273" s="30">
        <v>1200</v>
      </c>
      <c r="F273" s="42">
        <v>1200</v>
      </c>
      <c r="G273" s="42">
        <v>1200</v>
      </c>
      <c r="H273" s="43">
        <v>1200</v>
      </c>
    </row>
    <row r="274" spans="1:8">
      <c r="A274" s="6">
        <v>2</v>
      </c>
      <c r="B274" s="17" t="s">
        <v>268</v>
      </c>
      <c r="C274" s="6">
        <v>1000</v>
      </c>
      <c r="D274" s="6">
        <v>1000</v>
      </c>
      <c r="E274" s="30">
        <v>1000</v>
      </c>
      <c r="F274" s="6">
        <v>1000</v>
      </c>
      <c r="G274" s="6">
        <v>1000</v>
      </c>
      <c r="H274" s="6">
        <v>1000</v>
      </c>
    </row>
    <row r="275" spans="1:8">
      <c r="A275" s="6">
        <v>3</v>
      </c>
      <c r="B275" s="17" t="s">
        <v>110</v>
      </c>
      <c r="C275" s="6">
        <v>600</v>
      </c>
      <c r="D275" s="6">
        <v>600</v>
      </c>
      <c r="E275" s="30">
        <v>600</v>
      </c>
      <c r="F275" s="6">
        <v>600</v>
      </c>
      <c r="G275" s="6">
        <v>600</v>
      </c>
      <c r="H275" s="6">
        <v>600</v>
      </c>
    </row>
    <row r="276" spans="1:8">
      <c r="A276" s="6"/>
      <c r="B276" s="16" t="s">
        <v>269</v>
      </c>
      <c r="C276" s="11">
        <f t="shared" ref="C276:H276" si="48">SUM(C273:C275)</f>
        <v>2200</v>
      </c>
      <c r="D276" s="11">
        <f t="shared" si="48"/>
        <v>2200</v>
      </c>
      <c r="E276" s="34">
        <f t="shared" si="48"/>
        <v>2800</v>
      </c>
      <c r="F276" s="11">
        <f t="shared" si="48"/>
        <v>2800</v>
      </c>
      <c r="G276" s="11">
        <f t="shared" si="48"/>
        <v>2800</v>
      </c>
      <c r="H276" s="11">
        <f t="shared" si="48"/>
        <v>2800</v>
      </c>
    </row>
    <row r="277" spans="1:8">
      <c r="A277" s="6"/>
      <c r="B277" s="7" t="s">
        <v>57</v>
      </c>
      <c r="C277" s="11"/>
      <c r="D277" s="11"/>
      <c r="E277" s="34"/>
      <c r="F277" s="11"/>
      <c r="G277" s="11"/>
      <c r="H277" s="11"/>
    </row>
    <row r="278" spans="1:8">
      <c r="A278" s="6">
        <v>1</v>
      </c>
      <c r="B278" s="17" t="s">
        <v>270</v>
      </c>
      <c r="C278" s="26">
        <v>3060</v>
      </c>
      <c r="D278" s="26">
        <v>3060</v>
      </c>
      <c r="E278" s="44">
        <v>3060</v>
      </c>
      <c r="F278" s="26">
        <v>3060</v>
      </c>
      <c r="G278" s="26">
        <v>3060</v>
      </c>
      <c r="H278" s="26">
        <v>3060</v>
      </c>
    </row>
    <row r="279" spans="1:8">
      <c r="A279" s="6">
        <v>2</v>
      </c>
      <c r="B279" s="17" t="s">
        <v>265</v>
      </c>
      <c r="C279" s="6">
        <v>1080</v>
      </c>
      <c r="D279" s="6">
        <v>2976</v>
      </c>
      <c r="E279" s="30">
        <v>2976</v>
      </c>
      <c r="F279" s="6">
        <v>2976</v>
      </c>
      <c r="G279" s="6">
        <v>2976</v>
      </c>
      <c r="H279" s="6">
        <v>3900</v>
      </c>
    </row>
    <row r="280" spans="1:8">
      <c r="A280" s="6">
        <v>3</v>
      </c>
      <c r="B280" s="17" t="s">
        <v>215</v>
      </c>
      <c r="C280" s="6">
        <v>6000</v>
      </c>
      <c r="D280" s="6">
        <v>6000</v>
      </c>
      <c r="E280" s="30">
        <v>6000</v>
      </c>
      <c r="F280" s="6">
        <v>6000</v>
      </c>
      <c r="G280" s="6">
        <v>5400</v>
      </c>
      <c r="H280" s="6">
        <v>5400</v>
      </c>
    </row>
    <row r="281" spans="1:8">
      <c r="A281" s="6">
        <v>4</v>
      </c>
      <c r="B281" s="17" t="s">
        <v>255</v>
      </c>
      <c r="C281" s="6">
        <v>300</v>
      </c>
      <c r="D281" s="6">
        <v>300</v>
      </c>
      <c r="E281" s="30">
        <v>300</v>
      </c>
      <c r="F281" s="6">
        <v>300</v>
      </c>
      <c r="G281" s="6">
        <v>300</v>
      </c>
      <c r="H281" s="6">
        <v>320</v>
      </c>
    </row>
    <row r="282" spans="1:8">
      <c r="A282" s="6">
        <v>5</v>
      </c>
      <c r="B282" s="17" t="s">
        <v>271</v>
      </c>
      <c r="C282" s="6"/>
      <c r="D282" s="6">
        <v>500</v>
      </c>
      <c r="E282" s="30">
        <v>500</v>
      </c>
      <c r="F282" s="6">
        <v>500</v>
      </c>
      <c r="G282" s="6">
        <v>500</v>
      </c>
      <c r="H282" s="6">
        <v>500</v>
      </c>
    </row>
    <row r="283" spans="1:8">
      <c r="A283" s="6"/>
      <c r="B283" s="16" t="s">
        <v>272</v>
      </c>
      <c r="C283" s="11">
        <f t="shared" ref="C283:H283" si="49">SUM(C278:C282)</f>
        <v>10440</v>
      </c>
      <c r="D283" s="11">
        <f t="shared" si="49"/>
        <v>12836</v>
      </c>
      <c r="E283" s="34">
        <f t="shared" si="49"/>
        <v>12836</v>
      </c>
      <c r="F283" s="11">
        <f t="shared" si="49"/>
        <v>12836</v>
      </c>
      <c r="G283" s="11">
        <f t="shared" si="49"/>
        <v>12236</v>
      </c>
      <c r="H283" s="11">
        <f t="shared" si="49"/>
        <v>13180</v>
      </c>
    </row>
    <row r="284" spans="1:8">
      <c r="A284" s="6"/>
      <c r="B284" s="7" t="s">
        <v>58</v>
      </c>
      <c r="C284" s="11"/>
      <c r="D284" s="11"/>
      <c r="E284" s="34"/>
      <c r="F284" s="11"/>
      <c r="G284" s="11"/>
      <c r="H284" s="11"/>
    </row>
    <row r="285" spans="1:8">
      <c r="A285" s="6">
        <v>1</v>
      </c>
      <c r="B285" s="17" t="s">
        <v>270</v>
      </c>
      <c r="C285" s="6">
        <v>0</v>
      </c>
      <c r="D285" s="6">
        <v>0</v>
      </c>
      <c r="E285" s="30">
        <v>0</v>
      </c>
      <c r="F285" s="6">
        <v>0</v>
      </c>
      <c r="G285" s="6">
        <v>0</v>
      </c>
      <c r="H285" s="6">
        <v>0</v>
      </c>
    </row>
    <row r="286" spans="1:8">
      <c r="A286" s="6">
        <v>2</v>
      </c>
      <c r="B286" s="17" t="s">
        <v>273</v>
      </c>
      <c r="C286" s="6">
        <v>1200</v>
      </c>
      <c r="D286" s="6">
        <v>1200</v>
      </c>
      <c r="E286" s="30">
        <v>1200</v>
      </c>
      <c r="F286" s="6">
        <v>1200</v>
      </c>
      <c r="G286" s="6">
        <v>1200</v>
      </c>
      <c r="H286" s="6">
        <v>1200</v>
      </c>
    </row>
    <row r="287" spans="1:8">
      <c r="A287" s="6">
        <v>3</v>
      </c>
      <c r="B287" s="17" t="s">
        <v>215</v>
      </c>
      <c r="C287" s="6">
        <v>2000</v>
      </c>
      <c r="D287" s="6">
        <v>2000</v>
      </c>
      <c r="E287" s="30">
        <v>2000</v>
      </c>
      <c r="F287" s="6">
        <v>2000</v>
      </c>
      <c r="G287" s="6">
        <v>2000</v>
      </c>
      <c r="H287" s="6">
        <v>2000</v>
      </c>
    </row>
    <row r="288" spans="1:8">
      <c r="A288" s="6"/>
      <c r="B288" s="16" t="s">
        <v>274</v>
      </c>
      <c r="C288" s="11">
        <f t="shared" ref="C288:H288" si="50">SUM(C285:C287)</f>
        <v>3200</v>
      </c>
      <c r="D288" s="11">
        <f t="shared" si="50"/>
        <v>3200</v>
      </c>
      <c r="E288" s="34">
        <f t="shared" si="50"/>
        <v>3200</v>
      </c>
      <c r="F288" s="11">
        <f t="shared" si="50"/>
        <v>3200</v>
      </c>
      <c r="G288" s="11">
        <f t="shared" si="50"/>
        <v>3200</v>
      </c>
      <c r="H288" s="11">
        <f t="shared" si="50"/>
        <v>3200</v>
      </c>
    </row>
    <row r="289" spans="1:8">
      <c r="A289" s="6"/>
      <c r="B289" s="7" t="s">
        <v>59</v>
      </c>
      <c r="C289" s="11"/>
      <c r="D289" s="11"/>
      <c r="E289" s="34"/>
      <c r="F289" s="11"/>
      <c r="G289" s="11"/>
      <c r="H289" s="11"/>
    </row>
    <row r="290" spans="1:8">
      <c r="A290" s="6">
        <v>1</v>
      </c>
      <c r="B290" s="17" t="s">
        <v>215</v>
      </c>
      <c r="C290" s="6">
        <v>2000</v>
      </c>
      <c r="D290" s="6">
        <v>2000</v>
      </c>
      <c r="E290" s="30">
        <v>2000</v>
      </c>
      <c r="F290" s="6">
        <v>2000</v>
      </c>
      <c r="G290" s="6">
        <v>3000</v>
      </c>
      <c r="H290" s="6">
        <v>3000</v>
      </c>
    </row>
    <row r="291" spans="1:8">
      <c r="A291" s="6">
        <v>2</v>
      </c>
      <c r="B291" s="17" t="s">
        <v>275</v>
      </c>
      <c r="C291" s="6">
        <v>1500</v>
      </c>
      <c r="D291" s="6">
        <v>1500</v>
      </c>
      <c r="E291" s="30">
        <v>1500</v>
      </c>
      <c r="F291" s="6">
        <v>1500</v>
      </c>
      <c r="G291" s="6">
        <v>1500</v>
      </c>
      <c r="H291" s="6">
        <v>1500</v>
      </c>
    </row>
    <row r="292" spans="1:8">
      <c r="A292" s="6">
        <v>3</v>
      </c>
      <c r="B292" s="17" t="s">
        <v>276</v>
      </c>
      <c r="C292" s="6">
        <v>3600</v>
      </c>
      <c r="D292" s="6">
        <v>3600</v>
      </c>
      <c r="E292" s="30">
        <v>3600</v>
      </c>
      <c r="F292" s="6">
        <v>3600</v>
      </c>
      <c r="G292" s="6">
        <v>3600</v>
      </c>
      <c r="H292" s="6">
        <v>3600</v>
      </c>
    </row>
    <row r="293" spans="1:8">
      <c r="A293" s="6"/>
      <c r="B293" s="41" t="s">
        <v>277</v>
      </c>
      <c r="C293" s="6"/>
      <c r="D293" s="6"/>
      <c r="E293" s="30"/>
      <c r="F293" s="6">
        <v>3525</v>
      </c>
      <c r="G293" s="6">
        <v>3525</v>
      </c>
      <c r="H293" s="6">
        <v>3525</v>
      </c>
    </row>
    <row r="294" spans="1:8">
      <c r="A294" s="6"/>
      <c r="B294" s="16" t="s">
        <v>278</v>
      </c>
      <c r="C294" s="11">
        <f t="shared" ref="C294:H294" si="51">SUM(C290:C293)</f>
        <v>7100</v>
      </c>
      <c r="D294" s="11">
        <f t="shared" si="51"/>
        <v>7100</v>
      </c>
      <c r="E294" s="34">
        <f t="shared" si="51"/>
        <v>7100</v>
      </c>
      <c r="F294" s="11">
        <f t="shared" si="51"/>
        <v>10625</v>
      </c>
      <c r="G294" s="11">
        <f t="shared" si="51"/>
        <v>11625</v>
      </c>
      <c r="H294" s="11">
        <f t="shared" si="51"/>
        <v>11625</v>
      </c>
    </row>
    <row r="295" spans="1:8">
      <c r="A295" s="6"/>
      <c r="B295" s="7" t="s">
        <v>60</v>
      </c>
      <c r="C295" s="11"/>
      <c r="D295" s="11"/>
      <c r="E295" s="34"/>
      <c r="F295" s="11"/>
      <c r="G295" s="11"/>
      <c r="H295" s="11"/>
    </row>
    <row r="296" spans="1:8">
      <c r="A296" s="6">
        <v>1</v>
      </c>
      <c r="B296" s="17" t="s">
        <v>279</v>
      </c>
      <c r="C296" s="6">
        <v>300</v>
      </c>
      <c r="D296" s="6">
        <v>300</v>
      </c>
      <c r="E296" s="30">
        <v>300</v>
      </c>
      <c r="F296" s="6">
        <v>300</v>
      </c>
      <c r="G296" s="6">
        <v>300</v>
      </c>
      <c r="H296" s="6">
        <v>300</v>
      </c>
    </row>
    <row r="297" spans="1:8">
      <c r="A297" s="6">
        <v>2</v>
      </c>
      <c r="B297" s="17" t="s">
        <v>262</v>
      </c>
      <c r="C297" s="6">
        <v>720</v>
      </c>
      <c r="D297" s="6">
        <v>720</v>
      </c>
      <c r="E297" s="30">
        <v>720</v>
      </c>
      <c r="F297" s="6">
        <v>720</v>
      </c>
      <c r="G297" s="6">
        <v>720</v>
      </c>
      <c r="H297" s="6">
        <v>720</v>
      </c>
    </row>
    <row r="298" spans="1:8">
      <c r="A298" s="6">
        <v>3</v>
      </c>
      <c r="B298" s="17" t="s">
        <v>275</v>
      </c>
      <c r="C298" s="6">
        <v>800</v>
      </c>
      <c r="D298" s="6">
        <v>800</v>
      </c>
      <c r="E298" s="30">
        <v>800</v>
      </c>
      <c r="F298" s="6">
        <v>800</v>
      </c>
      <c r="G298" s="6">
        <v>800</v>
      </c>
      <c r="H298" s="6">
        <v>800</v>
      </c>
    </row>
    <row r="299" spans="1:8">
      <c r="A299" s="6">
        <v>4</v>
      </c>
      <c r="B299" s="17" t="s">
        <v>280</v>
      </c>
      <c r="C299" s="6"/>
      <c r="D299" s="6"/>
      <c r="E299" s="30"/>
      <c r="F299" s="6"/>
      <c r="G299" s="6"/>
      <c r="H299" s="6"/>
    </row>
    <row r="300" spans="1:8">
      <c r="A300" s="6">
        <v>5</v>
      </c>
      <c r="B300" s="17" t="s">
        <v>276</v>
      </c>
      <c r="C300" s="6">
        <v>2200</v>
      </c>
      <c r="D300" s="6">
        <v>2200</v>
      </c>
      <c r="E300" s="30">
        <v>2200</v>
      </c>
      <c r="F300" s="6">
        <v>2200</v>
      </c>
      <c r="G300" s="6">
        <v>2200</v>
      </c>
      <c r="H300" s="6">
        <v>2200</v>
      </c>
    </row>
    <row r="301" spans="1:8">
      <c r="A301" s="6">
        <v>6</v>
      </c>
      <c r="B301" s="17" t="s">
        <v>263</v>
      </c>
      <c r="C301" s="11">
        <f t="shared" ref="C301:H301" si="52">SUM(C296:C300)</f>
        <v>4020</v>
      </c>
      <c r="D301" s="11">
        <f t="shared" si="52"/>
        <v>4020</v>
      </c>
      <c r="E301" s="34">
        <f t="shared" si="52"/>
        <v>4020</v>
      </c>
      <c r="F301" s="11">
        <f t="shared" si="52"/>
        <v>4020</v>
      </c>
      <c r="G301" s="11">
        <f t="shared" si="52"/>
        <v>4020</v>
      </c>
      <c r="H301" s="11">
        <f t="shared" si="52"/>
        <v>4020</v>
      </c>
    </row>
    <row r="302" spans="1:8">
      <c r="A302" s="6"/>
      <c r="B302" s="16" t="s">
        <v>281</v>
      </c>
      <c r="C302" s="11"/>
      <c r="D302" s="11"/>
      <c r="E302" s="34"/>
      <c r="F302" s="11"/>
      <c r="G302" s="11"/>
      <c r="H302" s="11"/>
    </row>
    <row r="303" spans="1:8">
      <c r="A303" s="6"/>
      <c r="B303" s="7" t="s">
        <v>61</v>
      </c>
      <c r="C303" s="11"/>
      <c r="D303" s="11"/>
      <c r="E303" s="34"/>
      <c r="F303" s="11"/>
      <c r="G303" s="11"/>
      <c r="H303" s="11"/>
    </row>
    <row r="304" spans="1:8">
      <c r="A304" s="6">
        <v>1</v>
      </c>
      <c r="B304" s="17" t="s">
        <v>282</v>
      </c>
      <c r="C304" s="6"/>
      <c r="D304" s="6"/>
      <c r="E304" s="30">
        <v>1600</v>
      </c>
      <c r="F304" s="6">
        <v>0</v>
      </c>
      <c r="G304" s="6">
        <v>0</v>
      </c>
      <c r="H304" s="6">
        <v>0</v>
      </c>
    </row>
    <row r="305" spans="1:8">
      <c r="A305" s="6">
        <v>2</v>
      </c>
      <c r="B305" s="17" t="s">
        <v>283</v>
      </c>
      <c r="C305" s="6">
        <v>8000</v>
      </c>
      <c r="D305" s="6">
        <v>8000</v>
      </c>
      <c r="E305" s="30">
        <v>8000</v>
      </c>
      <c r="F305" s="6">
        <v>0</v>
      </c>
      <c r="G305" s="6">
        <v>0</v>
      </c>
      <c r="H305" s="6">
        <v>0</v>
      </c>
    </row>
    <row r="306" spans="1:8">
      <c r="A306" s="6">
        <v>3</v>
      </c>
      <c r="B306" s="17" t="s">
        <v>259</v>
      </c>
      <c r="C306" s="6">
        <v>2790</v>
      </c>
      <c r="D306" s="6">
        <v>2790</v>
      </c>
      <c r="E306" s="30">
        <v>2790</v>
      </c>
      <c r="F306" s="6">
        <v>0</v>
      </c>
      <c r="G306" s="6">
        <v>0</v>
      </c>
      <c r="H306" s="6">
        <v>0</v>
      </c>
    </row>
    <row r="307" spans="1:8">
      <c r="A307" s="6"/>
      <c r="B307" s="16" t="s">
        <v>111</v>
      </c>
      <c r="C307" s="11">
        <f t="shared" ref="C307:H307" si="53">SUM(C304:C306)</f>
        <v>10790</v>
      </c>
      <c r="D307" s="11">
        <f t="shared" si="53"/>
        <v>10790</v>
      </c>
      <c r="E307" s="34">
        <f t="shared" si="53"/>
        <v>12390</v>
      </c>
      <c r="F307" s="11">
        <f t="shared" si="53"/>
        <v>0</v>
      </c>
      <c r="G307" s="11">
        <f t="shared" si="53"/>
        <v>0</v>
      </c>
      <c r="H307" s="11">
        <f t="shared" si="53"/>
        <v>0</v>
      </c>
    </row>
    <row r="308" spans="1:8">
      <c r="A308" s="6"/>
      <c r="B308" s="7" t="s">
        <v>112</v>
      </c>
      <c r="C308" s="11"/>
      <c r="D308" s="11"/>
      <c r="E308" s="34"/>
      <c r="F308" s="11"/>
      <c r="G308" s="11"/>
      <c r="H308" s="11"/>
    </row>
    <row r="309" spans="1:8">
      <c r="A309" s="6">
        <v>1</v>
      </c>
      <c r="B309" s="17" t="s">
        <v>284</v>
      </c>
      <c r="C309" s="6">
        <v>500</v>
      </c>
      <c r="D309" s="6">
        <v>500</v>
      </c>
      <c r="E309" s="30">
        <v>500</v>
      </c>
      <c r="F309" s="6">
        <v>500</v>
      </c>
      <c r="G309" s="6">
        <v>500</v>
      </c>
      <c r="H309" s="6">
        <v>500</v>
      </c>
    </row>
    <row r="310" spans="1:8">
      <c r="A310" s="6">
        <v>2</v>
      </c>
      <c r="B310" s="17" t="s">
        <v>267</v>
      </c>
      <c r="C310" s="6">
        <v>440</v>
      </c>
      <c r="D310" s="6">
        <v>440</v>
      </c>
      <c r="E310" s="30">
        <v>440</v>
      </c>
      <c r="F310" s="6">
        <v>100</v>
      </c>
      <c r="G310" s="6">
        <v>100</v>
      </c>
      <c r="H310" s="6">
        <v>100</v>
      </c>
    </row>
    <row r="311" spans="1:8">
      <c r="A311" s="6">
        <v>3</v>
      </c>
      <c r="B311" s="17" t="s">
        <v>285</v>
      </c>
      <c r="C311" s="26">
        <v>1500</v>
      </c>
      <c r="D311" s="26">
        <v>1500</v>
      </c>
      <c r="E311" s="44">
        <v>1500</v>
      </c>
      <c r="F311" s="26">
        <v>1500</v>
      </c>
      <c r="G311" s="26">
        <v>1500</v>
      </c>
      <c r="H311" s="26">
        <v>1500</v>
      </c>
    </row>
    <row r="312" spans="1:8">
      <c r="A312" s="6"/>
      <c r="B312" s="16" t="s">
        <v>286</v>
      </c>
      <c r="C312" s="11">
        <f t="shared" ref="C312:H312" si="54">SUM(C309:C311)</f>
        <v>2440</v>
      </c>
      <c r="D312" s="11">
        <f t="shared" si="54"/>
        <v>2440</v>
      </c>
      <c r="E312" s="34">
        <f t="shared" si="54"/>
        <v>2440</v>
      </c>
      <c r="F312" s="11">
        <f t="shared" si="54"/>
        <v>2100</v>
      </c>
      <c r="G312" s="11">
        <f t="shared" si="54"/>
        <v>2100</v>
      </c>
      <c r="H312" s="11">
        <f t="shared" si="54"/>
        <v>2100</v>
      </c>
    </row>
    <row r="313" spans="1:8">
      <c r="A313" s="6"/>
      <c r="B313" s="7" t="s">
        <v>62</v>
      </c>
      <c r="C313" s="11"/>
      <c r="D313" s="11"/>
      <c r="E313" s="34"/>
      <c r="F313" s="11"/>
      <c r="G313" s="11"/>
      <c r="H313" s="11"/>
    </row>
    <row r="314" spans="1:8">
      <c r="A314" s="6">
        <v>1</v>
      </c>
      <c r="B314" s="17" t="s">
        <v>284</v>
      </c>
      <c r="C314" s="6">
        <v>200</v>
      </c>
      <c r="D314" s="6">
        <v>200</v>
      </c>
      <c r="E314" s="30">
        <v>200</v>
      </c>
      <c r="F314" s="6">
        <v>200</v>
      </c>
      <c r="G314" s="6">
        <v>200</v>
      </c>
      <c r="H314" s="6">
        <v>200</v>
      </c>
    </row>
    <row r="315" spans="1:8">
      <c r="A315" s="6">
        <v>2</v>
      </c>
      <c r="B315" s="17" t="s">
        <v>287</v>
      </c>
      <c r="C315" s="6">
        <v>2400</v>
      </c>
      <c r="D315" s="6">
        <v>2400</v>
      </c>
      <c r="E315" s="30">
        <v>2400</v>
      </c>
      <c r="F315" s="6">
        <v>2400</v>
      </c>
      <c r="G315" s="6">
        <v>2400</v>
      </c>
      <c r="H315" s="6">
        <v>2400</v>
      </c>
    </row>
    <row r="316" spans="1:8">
      <c r="A316" s="6">
        <v>3</v>
      </c>
      <c r="B316" s="17" t="s">
        <v>267</v>
      </c>
      <c r="C316" s="6">
        <v>330</v>
      </c>
      <c r="D316" s="6">
        <v>330</v>
      </c>
      <c r="E316" s="30">
        <v>330</v>
      </c>
      <c r="F316" s="6">
        <v>100</v>
      </c>
      <c r="G316" s="6">
        <v>100</v>
      </c>
      <c r="H316" s="26">
        <v>100</v>
      </c>
    </row>
    <row r="317" spans="1:8">
      <c r="A317" s="6">
        <v>4</v>
      </c>
      <c r="B317" s="17" t="s">
        <v>288</v>
      </c>
      <c r="C317" s="6">
        <v>1200</v>
      </c>
      <c r="D317" s="6">
        <v>1200</v>
      </c>
      <c r="E317" s="30">
        <v>4560</v>
      </c>
      <c r="F317" s="6">
        <v>4560</v>
      </c>
      <c r="G317" s="6">
        <v>4560</v>
      </c>
      <c r="H317" s="6">
        <v>4560</v>
      </c>
    </row>
    <row r="318" spans="1:8">
      <c r="A318" s="6">
        <v>5</v>
      </c>
      <c r="B318" s="17" t="s">
        <v>285</v>
      </c>
      <c r="C318" s="6">
        <v>1500</v>
      </c>
      <c r="D318" s="6">
        <v>1500</v>
      </c>
      <c r="E318" s="30">
        <v>1500</v>
      </c>
      <c r="F318" s="6">
        <v>1500</v>
      </c>
      <c r="G318" s="6">
        <v>1500</v>
      </c>
      <c r="H318" s="6">
        <v>1500</v>
      </c>
    </row>
    <row r="319" spans="1:8">
      <c r="A319" s="6">
        <v>6</v>
      </c>
      <c r="B319" s="17" t="s">
        <v>215</v>
      </c>
      <c r="C319" s="6">
        <v>1500</v>
      </c>
      <c r="D319" s="6">
        <v>1500</v>
      </c>
      <c r="E319" s="30">
        <v>1500</v>
      </c>
      <c r="F319" s="6">
        <v>1500</v>
      </c>
      <c r="G319" s="6">
        <v>3960</v>
      </c>
      <c r="H319" s="6">
        <v>3960</v>
      </c>
    </row>
    <row r="320" spans="1:8">
      <c r="A320" s="6">
        <v>7</v>
      </c>
      <c r="B320" s="17" t="s">
        <v>289</v>
      </c>
      <c r="C320" s="6">
        <v>2600</v>
      </c>
      <c r="D320" s="6">
        <v>3500</v>
      </c>
      <c r="E320" s="30">
        <v>2400</v>
      </c>
      <c r="F320" s="6">
        <v>3030</v>
      </c>
      <c r="G320" s="6">
        <v>1770</v>
      </c>
      <c r="H320" s="6">
        <v>1770</v>
      </c>
    </row>
    <row r="321" spans="1:8">
      <c r="A321" s="6"/>
      <c r="B321" s="17" t="s">
        <v>394</v>
      </c>
      <c r="C321" s="6">
        <v>1200</v>
      </c>
      <c r="D321" s="6">
        <v>1200</v>
      </c>
      <c r="E321" s="30">
        <v>1200</v>
      </c>
      <c r="F321" s="6">
        <v>1200</v>
      </c>
      <c r="G321" s="6">
        <v>1200</v>
      </c>
      <c r="H321" s="6">
        <v>1200</v>
      </c>
    </row>
    <row r="322" spans="1:8">
      <c r="A322" s="6"/>
      <c r="B322" s="10" t="s">
        <v>290</v>
      </c>
      <c r="C322" s="11">
        <f t="shared" ref="C322:H322" si="55">SUM(C314:C321)</f>
        <v>10930</v>
      </c>
      <c r="D322" s="11">
        <f t="shared" si="55"/>
        <v>11830</v>
      </c>
      <c r="E322" s="34">
        <f t="shared" si="55"/>
        <v>14090</v>
      </c>
      <c r="F322" s="11">
        <f t="shared" si="55"/>
        <v>14490</v>
      </c>
      <c r="G322" s="11">
        <f t="shared" si="55"/>
        <v>15690</v>
      </c>
      <c r="H322" s="11">
        <f t="shared" si="55"/>
        <v>15690</v>
      </c>
    </row>
    <row r="323" spans="1:8">
      <c r="A323" s="6"/>
      <c r="B323" s="7" t="s">
        <v>63</v>
      </c>
      <c r="C323" s="11"/>
      <c r="D323" s="11"/>
      <c r="E323" s="34"/>
      <c r="F323" s="11"/>
      <c r="G323" s="11"/>
      <c r="H323" s="11"/>
    </row>
    <row r="324" spans="1:8">
      <c r="A324" s="6">
        <v>1</v>
      </c>
      <c r="B324" s="17" t="s">
        <v>110</v>
      </c>
      <c r="C324" s="6">
        <v>1500</v>
      </c>
      <c r="D324" s="6">
        <v>1500</v>
      </c>
      <c r="E324" s="30">
        <v>1500</v>
      </c>
      <c r="F324" s="6">
        <v>1500</v>
      </c>
      <c r="G324" s="6">
        <v>1500</v>
      </c>
      <c r="H324" s="6">
        <v>1500</v>
      </c>
    </row>
    <row r="325" spans="1:8">
      <c r="A325" s="6">
        <v>2</v>
      </c>
      <c r="B325" s="17" t="s">
        <v>291</v>
      </c>
      <c r="C325" s="6">
        <v>4400</v>
      </c>
      <c r="D325" s="6">
        <v>4400</v>
      </c>
      <c r="E325" s="30">
        <v>4400</v>
      </c>
      <c r="F325" s="6">
        <v>4400</v>
      </c>
      <c r="G325" s="6">
        <v>4400</v>
      </c>
      <c r="H325" s="6">
        <v>4400</v>
      </c>
    </row>
    <row r="326" spans="1:8">
      <c r="A326" s="6">
        <v>3</v>
      </c>
      <c r="B326" s="17" t="s">
        <v>262</v>
      </c>
      <c r="C326" s="6">
        <v>1200</v>
      </c>
      <c r="D326" s="6">
        <v>1200</v>
      </c>
      <c r="E326" s="30">
        <v>1200</v>
      </c>
      <c r="F326" s="6">
        <v>1200</v>
      </c>
      <c r="G326" s="6">
        <v>1200</v>
      </c>
      <c r="H326" s="6">
        <v>1200</v>
      </c>
    </row>
    <row r="327" spans="1:8">
      <c r="A327" s="6">
        <v>4</v>
      </c>
      <c r="B327" s="17" t="s">
        <v>265</v>
      </c>
      <c r="C327" s="6">
        <v>1620</v>
      </c>
      <c r="D327" s="6">
        <v>2760</v>
      </c>
      <c r="E327" s="30">
        <v>2760</v>
      </c>
      <c r="F327" s="6">
        <v>2760</v>
      </c>
      <c r="G327" s="6">
        <v>2760</v>
      </c>
      <c r="H327" s="6">
        <v>2760</v>
      </c>
    </row>
    <row r="328" spans="1:8">
      <c r="A328" s="6">
        <v>5</v>
      </c>
      <c r="B328" s="17" t="s">
        <v>215</v>
      </c>
      <c r="C328" s="6">
        <v>2000</v>
      </c>
      <c r="D328" s="6">
        <v>2000</v>
      </c>
      <c r="E328" s="30">
        <v>2000</v>
      </c>
      <c r="F328" s="6">
        <v>2000</v>
      </c>
      <c r="G328" s="6">
        <v>6720</v>
      </c>
      <c r="H328" s="6">
        <v>6720</v>
      </c>
    </row>
    <row r="329" spans="1:8">
      <c r="A329" s="6">
        <v>6</v>
      </c>
      <c r="B329" s="17" t="s">
        <v>263</v>
      </c>
      <c r="C329" s="6"/>
      <c r="D329" s="6"/>
      <c r="E329" s="30"/>
      <c r="F329" s="6"/>
      <c r="G329" s="6"/>
      <c r="H329" s="6"/>
    </row>
    <row r="330" spans="1:8">
      <c r="A330" s="6">
        <v>7</v>
      </c>
      <c r="B330" s="17" t="s">
        <v>289</v>
      </c>
      <c r="C330" s="6">
        <v>3000</v>
      </c>
      <c r="D330" s="6">
        <v>3000</v>
      </c>
      <c r="E330" s="30">
        <v>3000</v>
      </c>
      <c r="F330" s="6">
        <v>0</v>
      </c>
      <c r="G330" s="6">
        <v>0</v>
      </c>
      <c r="H330" s="6">
        <v>0</v>
      </c>
    </row>
    <row r="331" spans="1:8">
      <c r="A331" s="6">
        <v>8</v>
      </c>
      <c r="B331" s="17" t="s">
        <v>292</v>
      </c>
      <c r="C331" s="6"/>
      <c r="D331" s="6"/>
      <c r="E331" s="30"/>
      <c r="F331" s="6"/>
      <c r="G331" s="6"/>
      <c r="H331" s="6">
        <v>1320</v>
      </c>
    </row>
    <row r="332" spans="1:8">
      <c r="A332" s="6"/>
      <c r="B332" s="41" t="s">
        <v>255</v>
      </c>
      <c r="C332" s="6"/>
      <c r="D332" s="6"/>
      <c r="E332" s="30"/>
      <c r="F332" s="6"/>
      <c r="G332" s="6"/>
      <c r="H332" s="6">
        <v>350</v>
      </c>
    </row>
    <row r="333" spans="1:8">
      <c r="A333" s="6"/>
      <c r="B333" s="16" t="s">
        <v>293</v>
      </c>
      <c r="C333" s="11">
        <f t="shared" ref="C333:H333" si="56">SUM(C324:C332)</f>
        <v>13720</v>
      </c>
      <c r="D333" s="11">
        <f t="shared" si="56"/>
        <v>14860</v>
      </c>
      <c r="E333" s="34">
        <f t="shared" si="56"/>
        <v>14860</v>
      </c>
      <c r="F333" s="11">
        <f t="shared" si="56"/>
        <v>11860</v>
      </c>
      <c r="G333" s="11">
        <f t="shared" si="56"/>
        <v>16580</v>
      </c>
      <c r="H333" s="11">
        <f t="shared" si="56"/>
        <v>18250</v>
      </c>
    </row>
    <row r="334" spans="1:8">
      <c r="A334" s="6"/>
      <c r="B334" s="7" t="s">
        <v>64</v>
      </c>
      <c r="C334" s="11"/>
      <c r="D334" s="11"/>
      <c r="E334" s="34"/>
      <c r="F334" s="11"/>
      <c r="G334" s="11"/>
      <c r="H334" s="11"/>
    </row>
    <row r="335" spans="1:8">
      <c r="A335" s="6">
        <v>1</v>
      </c>
      <c r="B335" s="17" t="s">
        <v>110</v>
      </c>
      <c r="C335" s="6">
        <v>1000</v>
      </c>
      <c r="D335" s="6">
        <v>1000</v>
      </c>
      <c r="E335" s="30">
        <v>1000</v>
      </c>
      <c r="F335" s="6">
        <v>1000</v>
      </c>
      <c r="G335" s="6">
        <v>1000</v>
      </c>
      <c r="H335" s="6">
        <v>1000</v>
      </c>
    </row>
    <row r="336" spans="1:8">
      <c r="A336" s="6">
        <v>2</v>
      </c>
      <c r="B336" s="17" t="s">
        <v>294</v>
      </c>
      <c r="C336" s="6">
        <v>3000</v>
      </c>
      <c r="D336" s="6">
        <v>3000</v>
      </c>
      <c r="E336" s="30">
        <v>3000</v>
      </c>
      <c r="F336" s="6">
        <v>3000</v>
      </c>
      <c r="G336" s="6">
        <v>3000</v>
      </c>
      <c r="H336" s="6">
        <v>4875</v>
      </c>
    </row>
    <row r="337" spans="1:8">
      <c r="A337" s="6">
        <v>3</v>
      </c>
      <c r="B337" s="17" t="s">
        <v>265</v>
      </c>
      <c r="C337" s="6">
        <v>2250</v>
      </c>
      <c r="D337" s="6">
        <v>2250</v>
      </c>
      <c r="E337" s="30">
        <v>2400</v>
      </c>
      <c r="F337" s="6">
        <v>2400</v>
      </c>
      <c r="G337" s="6">
        <v>2400</v>
      </c>
      <c r="H337" s="6">
        <v>2400</v>
      </c>
    </row>
    <row r="338" spans="1:8">
      <c r="A338" s="6">
        <v>4</v>
      </c>
      <c r="B338" s="17" t="s">
        <v>295</v>
      </c>
      <c r="C338" s="6">
        <v>2000</v>
      </c>
      <c r="D338" s="6">
        <v>2000</v>
      </c>
      <c r="E338" s="30">
        <v>2500</v>
      </c>
      <c r="F338" s="6">
        <v>2500</v>
      </c>
      <c r="G338" s="6">
        <v>2500</v>
      </c>
      <c r="H338" s="6">
        <v>2500</v>
      </c>
    </row>
    <row r="339" spans="1:8">
      <c r="A339" s="6">
        <v>5</v>
      </c>
      <c r="B339" s="17" t="s">
        <v>283</v>
      </c>
      <c r="C339" s="6">
        <v>2500</v>
      </c>
      <c r="D339" s="6">
        <v>2500</v>
      </c>
      <c r="E339" s="30">
        <v>2500</v>
      </c>
      <c r="F339" s="6">
        <v>2500</v>
      </c>
      <c r="G339" s="6">
        <v>2500</v>
      </c>
      <c r="H339" s="6">
        <v>2500</v>
      </c>
    </row>
    <row r="340" spans="1:8">
      <c r="A340" s="6">
        <v>6</v>
      </c>
      <c r="B340" s="17" t="s">
        <v>296</v>
      </c>
      <c r="C340" s="26">
        <v>0</v>
      </c>
      <c r="D340" s="26">
        <v>22000</v>
      </c>
      <c r="E340" s="44">
        <v>22000</v>
      </c>
      <c r="F340" s="26">
        <v>20000</v>
      </c>
      <c r="G340" s="26">
        <v>20000</v>
      </c>
      <c r="H340" s="26">
        <v>20000</v>
      </c>
    </row>
    <row r="341" spans="1:8">
      <c r="A341" s="6">
        <v>7</v>
      </c>
      <c r="B341" s="17" t="s">
        <v>259</v>
      </c>
      <c r="C341" s="6">
        <v>900</v>
      </c>
      <c r="D341" s="6">
        <v>900</v>
      </c>
      <c r="E341" s="30">
        <v>900</v>
      </c>
      <c r="F341" s="6">
        <v>900</v>
      </c>
      <c r="G341" s="6">
        <v>1000</v>
      </c>
      <c r="H341" s="6">
        <v>1000</v>
      </c>
    </row>
    <row r="342" spans="1:8">
      <c r="A342" s="6">
        <v>8</v>
      </c>
      <c r="B342" s="17" t="s">
        <v>263</v>
      </c>
      <c r="C342" s="6">
        <v>0</v>
      </c>
      <c r="D342" s="6">
        <v>0</v>
      </c>
      <c r="E342" s="30">
        <v>0</v>
      </c>
      <c r="F342" s="6">
        <v>0</v>
      </c>
      <c r="G342" s="6">
        <v>0</v>
      </c>
      <c r="H342" s="6">
        <v>0</v>
      </c>
    </row>
    <row r="343" spans="1:8">
      <c r="A343" s="6">
        <v>9</v>
      </c>
      <c r="B343" s="41" t="s">
        <v>289</v>
      </c>
      <c r="C343" s="6">
        <v>3600</v>
      </c>
      <c r="D343" s="6">
        <v>2040</v>
      </c>
      <c r="E343" s="30">
        <v>2040</v>
      </c>
      <c r="F343" s="6">
        <v>1800</v>
      </c>
      <c r="G343" s="6">
        <v>1800</v>
      </c>
      <c r="H343" s="6">
        <v>1800</v>
      </c>
    </row>
    <row r="344" spans="1:8">
      <c r="A344" s="6"/>
      <c r="B344" s="41" t="s">
        <v>297</v>
      </c>
      <c r="C344" s="6"/>
      <c r="D344" s="6"/>
      <c r="E344" s="30"/>
      <c r="F344" s="6"/>
      <c r="G344" s="6"/>
      <c r="H344" s="6">
        <v>280</v>
      </c>
    </row>
    <row r="345" spans="1:8">
      <c r="A345" s="6"/>
      <c r="B345" s="10" t="s">
        <v>298</v>
      </c>
      <c r="C345" s="11">
        <f t="shared" ref="C345:H345" si="57">SUM(C335:C344)</f>
        <v>15250</v>
      </c>
      <c r="D345" s="11">
        <f t="shared" si="57"/>
        <v>35690</v>
      </c>
      <c r="E345" s="34">
        <f t="shared" si="57"/>
        <v>36340</v>
      </c>
      <c r="F345" s="11">
        <f t="shared" si="57"/>
        <v>34100</v>
      </c>
      <c r="G345" s="11">
        <f t="shared" si="57"/>
        <v>34200</v>
      </c>
      <c r="H345" s="11">
        <f t="shared" si="57"/>
        <v>36355</v>
      </c>
    </row>
    <row r="346" spans="1:8">
      <c r="A346" s="6"/>
      <c r="B346" s="7" t="s">
        <v>113</v>
      </c>
      <c r="C346" s="11"/>
      <c r="D346" s="11"/>
      <c r="E346" s="34"/>
      <c r="F346" s="11"/>
      <c r="G346" s="11"/>
      <c r="H346" s="11"/>
    </row>
    <row r="347" spans="1:8">
      <c r="A347" s="6">
        <v>1</v>
      </c>
      <c r="B347" s="17" t="s">
        <v>270</v>
      </c>
      <c r="C347" s="6">
        <v>0</v>
      </c>
      <c r="D347" s="6">
        <v>0</v>
      </c>
      <c r="E347" s="30">
        <v>0</v>
      </c>
      <c r="F347" s="6">
        <v>0</v>
      </c>
      <c r="G347" s="6">
        <v>0</v>
      </c>
      <c r="H347" s="6">
        <v>0</v>
      </c>
    </row>
    <row r="348" spans="1:8">
      <c r="A348" s="6">
        <v>2</v>
      </c>
      <c r="B348" s="17" t="s">
        <v>299</v>
      </c>
      <c r="C348" s="6">
        <v>1500</v>
      </c>
      <c r="D348" s="6">
        <v>1500</v>
      </c>
      <c r="E348" s="30">
        <v>1500</v>
      </c>
      <c r="F348" s="6">
        <v>1500</v>
      </c>
      <c r="G348" s="6">
        <v>1500</v>
      </c>
      <c r="H348" s="6">
        <v>1500</v>
      </c>
    </row>
    <row r="349" spans="1:8">
      <c r="A349" s="6">
        <v>3</v>
      </c>
      <c r="B349" s="17" t="s">
        <v>289</v>
      </c>
      <c r="C349" s="6">
        <v>240</v>
      </c>
      <c r="D349" s="6">
        <v>1000</v>
      </c>
      <c r="E349" s="30">
        <v>500</v>
      </c>
      <c r="F349" s="6">
        <v>0</v>
      </c>
      <c r="G349" s="6">
        <v>0</v>
      </c>
      <c r="H349" s="6">
        <v>0</v>
      </c>
    </row>
    <row r="350" spans="1:8">
      <c r="A350" s="6"/>
      <c r="B350" s="17" t="s">
        <v>265</v>
      </c>
      <c r="C350" s="6"/>
      <c r="D350" s="6"/>
      <c r="E350" s="30">
        <v>2400</v>
      </c>
      <c r="F350" s="6">
        <v>2400</v>
      </c>
      <c r="G350" s="6">
        <v>2400</v>
      </c>
      <c r="H350" s="6">
        <v>2400</v>
      </c>
    </row>
    <row r="351" spans="1:8">
      <c r="A351" s="6"/>
      <c r="B351" s="10" t="s">
        <v>300</v>
      </c>
      <c r="C351" s="11">
        <f t="shared" ref="C351:H351" si="58">SUM(C347:C350)</f>
        <v>1740</v>
      </c>
      <c r="D351" s="11">
        <f t="shared" si="58"/>
        <v>2500</v>
      </c>
      <c r="E351" s="34">
        <f t="shared" si="58"/>
        <v>4400</v>
      </c>
      <c r="F351" s="11">
        <f t="shared" si="58"/>
        <v>3900</v>
      </c>
      <c r="G351" s="11">
        <f t="shared" si="58"/>
        <v>3900</v>
      </c>
      <c r="H351" s="11">
        <f t="shared" si="58"/>
        <v>3900</v>
      </c>
    </row>
    <row r="352" spans="1:8">
      <c r="A352" s="6"/>
      <c r="B352" s="7" t="s">
        <v>65</v>
      </c>
      <c r="C352" s="10"/>
      <c r="D352" s="10"/>
      <c r="E352" s="32"/>
      <c r="F352" s="10"/>
      <c r="G352" s="10"/>
      <c r="H352" s="10"/>
    </row>
    <row r="353" spans="1:8">
      <c r="A353" s="6">
        <v>1</v>
      </c>
      <c r="B353" s="17" t="s">
        <v>114</v>
      </c>
      <c r="C353" s="6">
        <v>330</v>
      </c>
      <c r="D353" s="6">
        <v>330</v>
      </c>
      <c r="E353" s="30">
        <v>330</v>
      </c>
      <c r="F353" s="6">
        <v>330</v>
      </c>
      <c r="G353" s="6">
        <v>330</v>
      </c>
      <c r="H353" s="6">
        <v>330</v>
      </c>
    </row>
    <row r="354" spans="1:8">
      <c r="A354" s="6"/>
      <c r="B354" s="16" t="s">
        <v>301</v>
      </c>
      <c r="C354" s="11">
        <f t="shared" ref="C354:H354" si="59">SUM(C353)</f>
        <v>330</v>
      </c>
      <c r="D354" s="11">
        <f t="shared" si="59"/>
        <v>330</v>
      </c>
      <c r="E354" s="34">
        <f t="shared" si="59"/>
        <v>330</v>
      </c>
      <c r="F354" s="11">
        <f t="shared" si="59"/>
        <v>330</v>
      </c>
      <c r="G354" s="11">
        <f t="shared" si="59"/>
        <v>330</v>
      </c>
      <c r="H354" s="11">
        <f t="shared" si="59"/>
        <v>330</v>
      </c>
    </row>
    <row r="355" spans="1:8">
      <c r="A355" s="6"/>
      <c r="B355" s="7" t="s">
        <v>115</v>
      </c>
      <c r="C355" s="11"/>
      <c r="D355" s="11"/>
      <c r="E355" s="34"/>
      <c r="F355" s="11"/>
      <c r="G355" s="11"/>
      <c r="H355" s="11"/>
    </row>
    <row r="356" spans="1:8">
      <c r="A356" s="6">
        <v>1</v>
      </c>
      <c r="B356" s="7" t="s">
        <v>259</v>
      </c>
      <c r="C356" s="6">
        <v>500</v>
      </c>
      <c r="D356" s="6">
        <v>500</v>
      </c>
      <c r="E356" s="30">
        <v>500</v>
      </c>
      <c r="F356" s="6">
        <v>500</v>
      </c>
      <c r="G356" s="6">
        <v>250</v>
      </c>
      <c r="H356" s="6">
        <v>250</v>
      </c>
    </row>
    <row r="357" spans="1:8">
      <c r="A357" s="6"/>
      <c r="B357" s="16" t="s">
        <v>302</v>
      </c>
      <c r="C357" s="11">
        <f t="shared" ref="C357:H357" si="60">SUM(C356)</f>
        <v>500</v>
      </c>
      <c r="D357" s="11">
        <f t="shared" si="60"/>
        <v>500</v>
      </c>
      <c r="E357" s="34">
        <f t="shared" si="60"/>
        <v>500</v>
      </c>
      <c r="F357" s="11">
        <f t="shared" si="60"/>
        <v>500</v>
      </c>
      <c r="G357" s="11">
        <f t="shared" si="60"/>
        <v>250</v>
      </c>
      <c r="H357" s="11">
        <f t="shared" si="60"/>
        <v>250</v>
      </c>
    </row>
    <row r="358" spans="1:8">
      <c r="A358" s="6"/>
      <c r="B358" s="7" t="s">
        <v>116</v>
      </c>
      <c r="C358" s="11"/>
      <c r="D358" s="11"/>
      <c r="E358" s="34"/>
      <c r="F358" s="11"/>
      <c r="G358" s="11"/>
      <c r="H358" s="11"/>
    </row>
    <row r="359" spans="1:8">
      <c r="A359" s="6">
        <v>1</v>
      </c>
      <c r="B359" s="17" t="s">
        <v>287</v>
      </c>
      <c r="C359" s="6">
        <v>250</v>
      </c>
      <c r="D359" s="6">
        <v>250</v>
      </c>
      <c r="E359" s="30">
        <v>425</v>
      </c>
      <c r="F359" s="6">
        <v>460</v>
      </c>
      <c r="G359" s="6">
        <v>510</v>
      </c>
      <c r="H359" s="6">
        <v>510</v>
      </c>
    </row>
    <row r="360" spans="1:8">
      <c r="A360" s="6">
        <v>2</v>
      </c>
      <c r="B360" s="17" t="s">
        <v>285</v>
      </c>
      <c r="C360" s="6"/>
      <c r="D360" s="6"/>
      <c r="E360" s="30"/>
      <c r="F360" s="6"/>
      <c r="G360" s="6"/>
      <c r="H360" s="6"/>
    </row>
    <row r="361" spans="1:8">
      <c r="A361" s="6">
        <v>3</v>
      </c>
      <c r="B361" s="17" t="s">
        <v>303</v>
      </c>
      <c r="C361" s="6">
        <v>50</v>
      </c>
      <c r="D361" s="6">
        <v>50</v>
      </c>
      <c r="E361" s="30">
        <v>25</v>
      </c>
      <c r="F361" s="6">
        <v>25</v>
      </c>
      <c r="G361" s="6">
        <v>25</v>
      </c>
      <c r="H361" s="6">
        <v>25</v>
      </c>
    </row>
    <row r="362" spans="1:8">
      <c r="A362" s="76"/>
      <c r="B362" s="17" t="s">
        <v>394</v>
      </c>
      <c r="C362" s="6">
        <v>90</v>
      </c>
      <c r="D362" s="6">
        <v>90</v>
      </c>
      <c r="E362" s="30">
        <v>90</v>
      </c>
      <c r="F362" s="6">
        <v>90</v>
      </c>
      <c r="G362" s="6">
        <v>90</v>
      </c>
      <c r="H362" s="6">
        <v>90</v>
      </c>
    </row>
    <row r="363" spans="1:8">
      <c r="B363" s="16" t="s">
        <v>304</v>
      </c>
      <c r="C363" s="11">
        <f t="shared" ref="C363:H363" si="61">SUM(C359:C362)</f>
        <v>390</v>
      </c>
      <c r="D363" s="11">
        <f t="shared" si="61"/>
        <v>390</v>
      </c>
      <c r="E363" s="34">
        <f t="shared" si="61"/>
        <v>540</v>
      </c>
      <c r="F363" s="11">
        <f t="shared" si="61"/>
        <v>575</v>
      </c>
      <c r="G363" s="11">
        <f t="shared" si="61"/>
        <v>625</v>
      </c>
      <c r="H363" s="11">
        <f t="shared" si="61"/>
        <v>625</v>
      </c>
    </row>
    <row r="364" spans="1:8">
      <c r="A364" s="6"/>
      <c r="B364" s="7" t="s">
        <v>66</v>
      </c>
      <c r="C364" s="11"/>
      <c r="D364" s="11"/>
      <c r="E364" s="34"/>
      <c r="F364" s="11"/>
      <c r="G364" s="11"/>
      <c r="H364" s="11"/>
    </row>
    <row r="365" spans="1:8">
      <c r="A365" s="6">
        <v>1</v>
      </c>
      <c r="B365" s="17" t="s">
        <v>284</v>
      </c>
      <c r="C365" s="6"/>
      <c r="D365" s="6"/>
      <c r="E365" s="30"/>
      <c r="F365" s="6"/>
      <c r="G365" s="6"/>
      <c r="H365" s="6"/>
    </row>
    <row r="366" spans="1:8">
      <c r="A366" s="6">
        <v>2</v>
      </c>
      <c r="B366" s="17" t="s">
        <v>287</v>
      </c>
      <c r="C366" s="6">
        <v>460</v>
      </c>
      <c r="D366" s="6">
        <v>460</v>
      </c>
      <c r="E366" s="30">
        <v>325</v>
      </c>
      <c r="F366" s="6">
        <v>325</v>
      </c>
      <c r="G366" s="6">
        <v>350</v>
      </c>
      <c r="H366" s="6">
        <v>510</v>
      </c>
    </row>
    <row r="367" spans="1:8">
      <c r="A367" s="6">
        <v>3</v>
      </c>
      <c r="B367" s="17" t="s">
        <v>285</v>
      </c>
      <c r="C367" s="6">
        <v>0</v>
      </c>
      <c r="D367" s="6">
        <v>0</v>
      </c>
      <c r="E367" s="30">
        <v>0</v>
      </c>
      <c r="F367" s="6">
        <v>0</v>
      </c>
      <c r="G367" s="6">
        <v>0</v>
      </c>
      <c r="H367" s="6">
        <v>0</v>
      </c>
    </row>
    <row r="368" spans="1:8">
      <c r="A368" s="6"/>
      <c r="B368" s="10" t="s">
        <v>305</v>
      </c>
      <c r="C368" s="11">
        <f t="shared" ref="C368:H368" si="62">SUM(C366:C367)</f>
        <v>460</v>
      </c>
      <c r="D368" s="11">
        <f t="shared" si="62"/>
        <v>460</v>
      </c>
      <c r="E368" s="34">
        <f t="shared" si="62"/>
        <v>325</v>
      </c>
      <c r="F368" s="11">
        <f t="shared" si="62"/>
        <v>325</v>
      </c>
      <c r="G368" s="11">
        <f t="shared" si="62"/>
        <v>350</v>
      </c>
      <c r="H368" s="11">
        <f t="shared" si="62"/>
        <v>510</v>
      </c>
    </row>
    <row r="369" spans="1:8">
      <c r="A369" s="6"/>
      <c r="B369" s="10" t="s">
        <v>117</v>
      </c>
      <c r="C369" s="11"/>
      <c r="D369" s="11"/>
      <c r="E369" s="34"/>
      <c r="F369" s="11"/>
      <c r="G369" s="11"/>
      <c r="H369" s="11"/>
    </row>
    <row r="370" spans="1:8">
      <c r="A370" s="6">
        <v>1</v>
      </c>
      <c r="B370" s="8" t="s">
        <v>292</v>
      </c>
      <c r="C370" s="6"/>
      <c r="D370" s="6">
        <v>2700</v>
      </c>
      <c r="E370" s="30">
        <v>2700</v>
      </c>
      <c r="F370" s="6">
        <v>2700</v>
      </c>
      <c r="G370" s="6">
        <v>2700</v>
      </c>
      <c r="H370" s="6">
        <v>3000</v>
      </c>
    </row>
    <row r="371" spans="1:8">
      <c r="A371" s="6">
        <v>2</v>
      </c>
      <c r="B371" s="8" t="s">
        <v>299</v>
      </c>
      <c r="C371" s="6">
        <v>720</v>
      </c>
      <c r="D371" s="6">
        <v>1800</v>
      </c>
      <c r="E371" s="30">
        <v>5400</v>
      </c>
      <c r="F371" s="6">
        <v>5400</v>
      </c>
      <c r="G371" s="6">
        <v>5400</v>
      </c>
      <c r="H371" s="6">
        <v>5400</v>
      </c>
    </row>
    <row r="372" spans="1:8">
      <c r="A372" s="6">
        <v>3</v>
      </c>
      <c r="B372" s="8" t="s">
        <v>259</v>
      </c>
      <c r="C372" s="6">
        <v>750</v>
      </c>
      <c r="D372" s="6">
        <v>750</v>
      </c>
      <c r="E372" s="30">
        <v>750</v>
      </c>
      <c r="F372" s="6">
        <v>750</v>
      </c>
      <c r="G372" s="6">
        <v>2500</v>
      </c>
      <c r="H372" s="6">
        <v>2500</v>
      </c>
    </row>
    <row r="373" spans="1:8">
      <c r="A373" s="6">
        <v>4</v>
      </c>
      <c r="B373" s="8" t="s">
        <v>306</v>
      </c>
      <c r="C373" s="6">
        <v>2000</v>
      </c>
      <c r="D373" s="6">
        <v>2000</v>
      </c>
      <c r="E373" s="30">
        <v>2000</v>
      </c>
      <c r="F373" s="6">
        <v>2000</v>
      </c>
      <c r="G373" s="6">
        <v>2000</v>
      </c>
      <c r="H373" s="6">
        <v>2000</v>
      </c>
    </row>
    <row r="374" spans="1:8">
      <c r="A374" s="6">
        <v>5</v>
      </c>
      <c r="B374" s="8" t="s">
        <v>307</v>
      </c>
      <c r="C374" s="6">
        <v>0</v>
      </c>
      <c r="D374" s="6">
        <v>0</v>
      </c>
      <c r="E374" s="30">
        <v>1000</v>
      </c>
      <c r="F374" s="6">
        <v>1000</v>
      </c>
      <c r="G374" s="6">
        <v>1000</v>
      </c>
      <c r="H374" s="6">
        <v>1000</v>
      </c>
    </row>
    <row r="375" spans="1:8">
      <c r="A375" s="6">
        <v>6</v>
      </c>
      <c r="B375" s="8" t="s">
        <v>289</v>
      </c>
      <c r="C375" s="6">
        <v>600</v>
      </c>
      <c r="D375" s="6">
        <v>1000</v>
      </c>
      <c r="E375" s="30">
        <v>1000</v>
      </c>
      <c r="F375" s="6">
        <v>1000</v>
      </c>
      <c r="G375" s="6">
        <v>1000</v>
      </c>
      <c r="H375" s="6">
        <v>1000</v>
      </c>
    </row>
    <row r="376" spans="1:8">
      <c r="A376" s="6"/>
      <c r="B376" s="10" t="s">
        <v>308</v>
      </c>
      <c r="C376" s="11">
        <f t="shared" ref="C376:H376" si="63">SUM(C370:C375)</f>
        <v>4070</v>
      </c>
      <c r="D376" s="11">
        <f t="shared" si="63"/>
        <v>8250</v>
      </c>
      <c r="E376" s="34">
        <f t="shared" si="63"/>
        <v>12850</v>
      </c>
      <c r="F376" s="11">
        <f t="shared" si="63"/>
        <v>12850</v>
      </c>
      <c r="G376" s="11">
        <f t="shared" si="63"/>
        <v>14600</v>
      </c>
      <c r="H376" s="11">
        <f t="shared" si="63"/>
        <v>14900</v>
      </c>
    </row>
    <row r="377" spans="1:8">
      <c r="A377" s="6"/>
      <c r="B377" s="10" t="s">
        <v>118</v>
      </c>
      <c r="C377" s="11"/>
      <c r="D377" s="11"/>
      <c r="E377" s="34"/>
      <c r="F377" s="11"/>
      <c r="G377" s="11"/>
      <c r="H377" s="11"/>
    </row>
    <row r="378" spans="1:8">
      <c r="A378" s="6">
        <v>1</v>
      </c>
      <c r="B378" s="8" t="s">
        <v>292</v>
      </c>
      <c r="C378" s="11"/>
      <c r="D378" s="11"/>
      <c r="E378" s="34"/>
      <c r="F378" s="11"/>
      <c r="G378" s="6">
        <v>1440</v>
      </c>
      <c r="H378" s="6">
        <v>1440</v>
      </c>
    </row>
    <row r="379" spans="1:8">
      <c r="A379" s="6">
        <v>2</v>
      </c>
      <c r="B379" s="8" t="s">
        <v>306</v>
      </c>
      <c r="C379" s="6">
        <v>1400</v>
      </c>
      <c r="D379" s="6">
        <v>1400</v>
      </c>
      <c r="E379" s="30">
        <v>1400</v>
      </c>
      <c r="F379" s="6">
        <v>1400</v>
      </c>
      <c r="G379" s="6">
        <v>1400</v>
      </c>
      <c r="H379" s="6">
        <v>1120</v>
      </c>
    </row>
    <row r="380" spans="1:8">
      <c r="A380" s="6"/>
      <c r="B380" s="10" t="s">
        <v>309</v>
      </c>
      <c r="C380" s="11">
        <f t="shared" ref="C380:H380" si="64">SUM(C378:C379)</f>
        <v>1400</v>
      </c>
      <c r="D380" s="11">
        <f t="shared" si="64"/>
        <v>1400</v>
      </c>
      <c r="E380" s="34">
        <f t="shared" si="64"/>
        <v>1400</v>
      </c>
      <c r="F380" s="11">
        <f t="shared" si="64"/>
        <v>1400</v>
      </c>
      <c r="G380" s="11">
        <f t="shared" si="64"/>
        <v>2840</v>
      </c>
      <c r="H380" s="11">
        <f t="shared" si="64"/>
        <v>2560</v>
      </c>
    </row>
    <row r="381" spans="1:8">
      <c r="A381" s="6"/>
      <c r="B381" s="10" t="s">
        <v>119</v>
      </c>
      <c r="C381" s="6"/>
      <c r="D381" s="11"/>
      <c r="E381" s="34"/>
      <c r="F381" s="11"/>
      <c r="G381" s="11"/>
      <c r="H381" s="11"/>
    </row>
    <row r="382" spans="1:8">
      <c r="A382" s="6">
        <v>1</v>
      </c>
      <c r="B382" s="8" t="s">
        <v>292</v>
      </c>
      <c r="C382" s="6"/>
      <c r="D382" s="11"/>
      <c r="E382" s="34"/>
      <c r="F382" s="11"/>
      <c r="G382" s="11"/>
      <c r="H382" s="11"/>
    </row>
    <row r="383" spans="1:8">
      <c r="A383" s="6">
        <v>2</v>
      </c>
      <c r="B383" s="8" t="s">
        <v>299</v>
      </c>
      <c r="C383" s="6"/>
      <c r="D383" s="11"/>
      <c r="E383" s="34"/>
      <c r="F383" s="11"/>
      <c r="G383" s="11"/>
      <c r="H383" s="11"/>
    </row>
    <row r="384" spans="1:8">
      <c r="A384" s="6">
        <v>3</v>
      </c>
      <c r="B384" s="8" t="s">
        <v>259</v>
      </c>
      <c r="C384" s="6">
        <v>900</v>
      </c>
      <c r="D384" s="6">
        <v>900</v>
      </c>
      <c r="E384" s="30">
        <v>900</v>
      </c>
      <c r="F384" s="6">
        <v>900</v>
      </c>
      <c r="G384" s="6">
        <v>900</v>
      </c>
      <c r="H384" s="6">
        <v>900</v>
      </c>
    </row>
    <row r="385" spans="1:8">
      <c r="A385" s="6"/>
      <c r="B385" s="10" t="s">
        <v>310</v>
      </c>
      <c r="C385" s="11">
        <f t="shared" ref="C385:H385" si="65">SUM(C384)</f>
        <v>900</v>
      </c>
      <c r="D385" s="11">
        <f t="shared" si="65"/>
        <v>900</v>
      </c>
      <c r="E385" s="34">
        <f t="shared" si="65"/>
        <v>900</v>
      </c>
      <c r="F385" s="11">
        <f t="shared" si="65"/>
        <v>900</v>
      </c>
      <c r="G385" s="11">
        <f t="shared" si="65"/>
        <v>900</v>
      </c>
      <c r="H385" s="11">
        <f t="shared" si="65"/>
        <v>900</v>
      </c>
    </row>
    <row r="386" spans="1:8">
      <c r="A386" s="6"/>
      <c r="B386" s="10" t="s">
        <v>120</v>
      </c>
      <c r="C386" s="11"/>
      <c r="D386" s="11"/>
      <c r="E386" s="34"/>
      <c r="F386" s="11"/>
      <c r="G386" s="11"/>
      <c r="H386" s="11"/>
    </row>
    <row r="387" spans="1:8">
      <c r="A387" s="6">
        <v>1</v>
      </c>
      <c r="B387" s="8" t="s">
        <v>291</v>
      </c>
      <c r="C387" s="6">
        <v>2000</v>
      </c>
      <c r="D387" s="6">
        <v>2000</v>
      </c>
      <c r="E387" s="30">
        <v>2000</v>
      </c>
      <c r="F387" s="6">
        <v>2000</v>
      </c>
      <c r="G387" s="6">
        <v>2000</v>
      </c>
      <c r="H387" s="6">
        <v>2000</v>
      </c>
    </row>
    <row r="388" spans="1:8">
      <c r="A388" s="6"/>
      <c r="B388" s="10" t="s">
        <v>311</v>
      </c>
      <c r="C388" s="11">
        <f t="shared" ref="C388:H388" si="66">SUM(C387)</f>
        <v>2000</v>
      </c>
      <c r="D388" s="11">
        <f t="shared" si="66"/>
        <v>2000</v>
      </c>
      <c r="E388" s="34">
        <f t="shared" si="66"/>
        <v>2000</v>
      </c>
      <c r="F388" s="11">
        <f t="shared" si="66"/>
        <v>2000</v>
      </c>
      <c r="G388" s="11">
        <f t="shared" si="66"/>
        <v>2000</v>
      </c>
      <c r="H388" s="11">
        <f t="shared" si="66"/>
        <v>2000</v>
      </c>
    </row>
    <row r="389" spans="1:8" ht="18">
      <c r="A389" s="6"/>
      <c r="B389" s="19" t="s">
        <v>121</v>
      </c>
      <c r="C389" s="11"/>
      <c r="D389" s="11"/>
      <c r="E389" s="34"/>
      <c r="F389" s="11"/>
      <c r="G389" s="11"/>
      <c r="H389" s="11"/>
    </row>
    <row r="390" spans="1:8">
      <c r="A390" s="6">
        <v>1</v>
      </c>
      <c r="B390" s="8" t="s">
        <v>289</v>
      </c>
      <c r="C390" s="6">
        <v>1200</v>
      </c>
      <c r="D390" s="6">
        <v>1200</v>
      </c>
      <c r="E390" s="30">
        <v>1200</v>
      </c>
      <c r="F390" s="6">
        <v>840</v>
      </c>
      <c r="G390" s="6">
        <v>600</v>
      </c>
      <c r="H390" s="6">
        <v>600</v>
      </c>
    </row>
    <row r="391" spans="1:8">
      <c r="A391" s="6">
        <v>2</v>
      </c>
      <c r="B391" s="45" t="s">
        <v>312</v>
      </c>
      <c r="C391" s="12"/>
      <c r="D391" s="12"/>
      <c r="E391" s="46"/>
      <c r="F391" s="12">
        <v>1200</v>
      </c>
      <c r="G391" s="6">
        <v>1200</v>
      </c>
      <c r="H391" s="6">
        <v>1200</v>
      </c>
    </row>
    <row r="392" spans="1:8">
      <c r="A392" s="6"/>
      <c r="B392" s="10" t="s">
        <v>313</v>
      </c>
      <c r="C392" s="38">
        <f t="shared" ref="C392:H392" si="67">SUM(C390:C391)</f>
        <v>1200</v>
      </c>
      <c r="D392" s="38">
        <f t="shared" si="67"/>
        <v>1200</v>
      </c>
      <c r="E392" s="39">
        <f t="shared" si="67"/>
        <v>1200</v>
      </c>
      <c r="F392" s="38">
        <f t="shared" si="67"/>
        <v>2040</v>
      </c>
      <c r="G392" s="11">
        <f t="shared" si="67"/>
        <v>1800</v>
      </c>
      <c r="H392" s="11">
        <f t="shared" si="67"/>
        <v>1800</v>
      </c>
    </row>
    <row r="393" spans="1:8">
      <c r="A393" s="6"/>
      <c r="B393" s="20" t="s">
        <v>122</v>
      </c>
      <c r="C393" s="12"/>
      <c r="D393" s="38"/>
      <c r="E393" s="39"/>
      <c r="F393" s="38"/>
      <c r="G393" s="11"/>
      <c r="H393" s="11"/>
    </row>
    <row r="394" spans="1:8">
      <c r="A394" s="6">
        <v>1</v>
      </c>
      <c r="B394" s="47" t="s">
        <v>284</v>
      </c>
      <c r="C394" s="48"/>
      <c r="D394" s="48"/>
      <c r="E394" s="48"/>
      <c r="F394" s="48"/>
      <c r="G394" s="48"/>
      <c r="H394" s="48"/>
    </row>
    <row r="395" spans="1:8">
      <c r="A395" s="6">
        <v>3</v>
      </c>
      <c r="B395" s="49" t="s">
        <v>314</v>
      </c>
      <c r="C395" s="50"/>
      <c r="D395" s="50"/>
      <c r="E395" s="50"/>
      <c r="F395" s="50"/>
      <c r="G395" s="50"/>
      <c r="H395" s="50"/>
    </row>
    <row r="396" spans="1:8">
      <c r="A396" s="6">
        <v>4</v>
      </c>
      <c r="B396" s="21" t="s">
        <v>315</v>
      </c>
      <c r="C396" s="21">
        <v>0</v>
      </c>
      <c r="D396" s="21">
        <v>0</v>
      </c>
      <c r="E396" s="21">
        <v>0</v>
      </c>
      <c r="F396" s="21">
        <v>0</v>
      </c>
      <c r="G396" s="8">
        <v>600</v>
      </c>
      <c r="H396" s="8">
        <v>600</v>
      </c>
    </row>
    <row r="397" spans="1:8">
      <c r="A397" s="6"/>
      <c r="B397" s="10" t="s">
        <v>316</v>
      </c>
      <c r="C397" s="51">
        <f t="shared" ref="C397:H397" si="68">SUM(C396)</f>
        <v>0</v>
      </c>
      <c r="D397" s="51">
        <f t="shared" si="68"/>
        <v>0</v>
      </c>
      <c r="E397" s="52">
        <f t="shared" si="68"/>
        <v>0</v>
      </c>
      <c r="F397" s="51">
        <f t="shared" si="68"/>
        <v>0</v>
      </c>
      <c r="G397" s="10">
        <f t="shared" si="68"/>
        <v>600</v>
      </c>
      <c r="H397" s="10">
        <f t="shared" si="68"/>
        <v>600</v>
      </c>
    </row>
    <row r="398" spans="1:8" ht="20.25">
      <c r="A398" s="6"/>
      <c r="B398" s="22" t="s">
        <v>123</v>
      </c>
      <c r="C398" s="21"/>
      <c r="D398" s="21"/>
      <c r="E398" s="53"/>
      <c r="F398" s="21"/>
      <c r="G398" s="8"/>
      <c r="H398" s="8"/>
    </row>
    <row r="399" spans="1:8">
      <c r="A399" s="6">
        <v>1</v>
      </c>
      <c r="B399" s="21" t="s">
        <v>315</v>
      </c>
      <c r="C399" s="21">
        <v>200</v>
      </c>
      <c r="D399" s="21">
        <v>200</v>
      </c>
      <c r="E399" s="53">
        <v>200</v>
      </c>
      <c r="F399" s="21">
        <v>0</v>
      </c>
      <c r="G399" s="8">
        <v>0</v>
      </c>
      <c r="H399" s="8">
        <v>0</v>
      </c>
    </row>
    <row r="400" spans="1:8">
      <c r="A400" s="6">
        <v>2</v>
      </c>
      <c r="B400" s="45" t="s">
        <v>312</v>
      </c>
      <c r="C400" s="21"/>
      <c r="D400" s="21"/>
      <c r="E400" s="53"/>
      <c r="F400" s="21">
        <v>825</v>
      </c>
      <c r="G400" s="8">
        <v>825</v>
      </c>
      <c r="H400" s="8">
        <v>825</v>
      </c>
    </row>
    <row r="401" spans="1:11">
      <c r="A401" s="6"/>
      <c r="B401" s="45" t="s">
        <v>317</v>
      </c>
      <c r="C401" s="21"/>
      <c r="D401" s="21"/>
      <c r="E401" s="53"/>
      <c r="F401" s="54">
        <v>1800</v>
      </c>
      <c r="G401" s="55">
        <v>1800</v>
      </c>
      <c r="H401" s="55">
        <v>1800</v>
      </c>
    </row>
    <row r="402" spans="1:11">
      <c r="A402" s="6"/>
      <c r="B402" s="45" t="s">
        <v>255</v>
      </c>
      <c r="C402" s="21"/>
      <c r="D402" s="21"/>
      <c r="E402" s="53"/>
      <c r="F402" s="54"/>
      <c r="G402" s="55"/>
      <c r="H402" s="55">
        <v>150</v>
      </c>
    </row>
    <row r="403" spans="1:11">
      <c r="A403" s="6"/>
      <c r="B403" s="10" t="s">
        <v>318</v>
      </c>
      <c r="C403" s="11">
        <f t="shared" ref="C403:H403" si="69">SUM(C399:C402)</f>
        <v>200</v>
      </c>
      <c r="D403" s="11">
        <f t="shared" si="69"/>
        <v>200</v>
      </c>
      <c r="E403" s="34">
        <f t="shared" si="69"/>
        <v>200</v>
      </c>
      <c r="F403" s="11">
        <f t="shared" si="69"/>
        <v>2625</v>
      </c>
      <c r="G403" s="11">
        <f t="shared" si="69"/>
        <v>2625</v>
      </c>
      <c r="H403" s="11">
        <f t="shared" si="69"/>
        <v>2775</v>
      </c>
    </row>
    <row r="404" spans="1:11">
      <c r="A404" s="6"/>
      <c r="B404" s="7" t="s">
        <v>124</v>
      </c>
      <c r="C404" s="11"/>
      <c r="D404" s="11"/>
      <c r="E404" s="34"/>
      <c r="F404" s="11"/>
      <c r="G404" s="11"/>
      <c r="H404" s="11"/>
    </row>
    <row r="405" spans="1:11">
      <c r="A405" s="6">
        <v>1</v>
      </c>
      <c r="B405" s="17" t="s">
        <v>319</v>
      </c>
      <c r="C405" s="6">
        <v>1800</v>
      </c>
      <c r="D405" s="6">
        <v>1800</v>
      </c>
      <c r="E405" s="30">
        <v>1800</v>
      </c>
      <c r="F405" s="6">
        <v>1800</v>
      </c>
      <c r="G405" s="6">
        <v>1800</v>
      </c>
      <c r="H405" s="6">
        <v>920</v>
      </c>
    </row>
    <row r="406" spans="1:11">
      <c r="A406" s="6">
        <v>2</v>
      </c>
      <c r="B406" s="17" t="s">
        <v>271</v>
      </c>
      <c r="C406" s="6"/>
      <c r="D406" s="6"/>
      <c r="E406" s="30"/>
      <c r="F406" s="6">
        <v>2930</v>
      </c>
      <c r="G406" s="6">
        <v>2930</v>
      </c>
      <c r="H406" s="6">
        <v>2930</v>
      </c>
    </row>
    <row r="407" spans="1:11">
      <c r="A407" s="6"/>
      <c r="B407" s="16" t="s">
        <v>320</v>
      </c>
      <c r="C407" s="11">
        <f t="shared" ref="C407:H407" si="70">SUM(C405:C406)</f>
        <v>1800</v>
      </c>
      <c r="D407" s="11">
        <f t="shared" si="70"/>
        <v>1800</v>
      </c>
      <c r="E407" s="34">
        <f t="shared" si="70"/>
        <v>1800</v>
      </c>
      <c r="F407" s="11">
        <f t="shared" si="70"/>
        <v>4730</v>
      </c>
      <c r="G407" s="11">
        <f t="shared" si="70"/>
        <v>4730</v>
      </c>
      <c r="H407" s="11">
        <f t="shared" si="70"/>
        <v>3850</v>
      </c>
      <c r="I407" s="72"/>
      <c r="J407" s="72"/>
      <c r="K407" s="72"/>
    </row>
    <row r="408" spans="1:11">
      <c r="A408" s="6"/>
      <c r="B408" s="7" t="s">
        <v>67</v>
      </c>
      <c r="C408" s="11"/>
      <c r="D408" s="11"/>
      <c r="E408" s="34"/>
      <c r="F408" s="11"/>
      <c r="G408" s="11"/>
      <c r="H408" s="11"/>
    </row>
    <row r="409" spans="1:11">
      <c r="A409" s="6">
        <v>1</v>
      </c>
      <c r="B409" s="17" t="s">
        <v>268</v>
      </c>
      <c r="C409" s="6">
        <v>384</v>
      </c>
      <c r="D409" s="6">
        <v>384</v>
      </c>
      <c r="E409" s="30">
        <v>384</v>
      </c>
      <c r="F409" s="6">
        <v>384</v>
      </c>
      <c r="G409" s="6">
        <v>384</v>
      </c>
      <c r="H409" s="6">
        <v>384</v>
      </c>
    </row>
    <row r="410" spans="1:11">
      <c r="A410" s="6">
        <v>2</v>
      </c>
      <c r="B410" s="17" t="s">
        <v>271</v>
      </c>
      <c r="C410" s="6">
        <v>70</v>
      </c>
      <c r="D410" s="6">
        <v>70</v>
      </c>
      <c r="E410" s="30">
        <v>70</v>
      </c>
      <c r="F410" s="6">
        <v>70</v>
      </c>
      <c r="G410" s="6">
        <v>70</v>
      </c>
      <c r="H410" s="6">
        <v>70</v>
      </c>
    </row>
    <row r="411" spans="1:11">
      <c r="A411" s="6">
        <v>3</v>
      </c>
      <c r="B411" s="17" t="s">
        <v>321</v>
      </c>
      <c r="C411" s="6">
        <v>2</v>
      </c>
      <c r="D411" s="6">
        <v>2</v>
      </c>
      <c r="E411" s="30">
        <v>2</v>
      </c>
      <c r="F411" s="6">
        <v>2</v>
      </c>
      <c r="G411" s="6">
        <v>195</v>
      </c>
      <c r="H411" s="6">
        <v>243</v>
      </c>
    </row>
    <row r="412" spans="1:11">
      <c r="A412" s="6"/>
      <c r="B412" s="16" t="s">
        <v>322</v>
      </c>
      <c r="C412" s="11">
        <f t="shared" ref="C412:H412" si="71">SUM(C409:C411)</f>
        <v>456</v>
      </c>
      <c r="D412" s="11">
        <f t="shared" si="71"/>
        <v>456</v>
      </c>
      <c r="E412" s="34">
        <f t="shared" si="71"/>
        <v>456</v>
      </c>
      <c r="F412" s="11">
        <f t="shared" si="71"/>
        <v>456</v>
      </c>
      <c r="G412" s="11">
        <f t="shared" si="71"/>
        <v>649</v>
      </c>
      <c r="H412" s="11">
        <f t="shared" si="71"/>
        <v>697</v>
      </c>
    </row>
    <row r="413" spans="1:11">
      <c r="A413" s="6"/>
      <c r="B413" s="7" t="s">
        <v>125</v>
      </c>
      <c r="C413" s="11"/>
      <c r="D413" s="11"/>
      <c r="E413" s="34"/>
      <c r="F413" s="11"/>
      <c r="G413" s="11"/>
      <c r="H413" s="11"/>
    </row>
    <row r="414" spans="1:11">
      <c r="A414" s="6">
        <v>1</v>
      </c>
      <c r="B414" s="17" t="s">
        <v>267</v>
      </c>
      <c r="C414" s="6">
        <v>330</v>
      </c>
      <c r="D414" s="6">
        <v>330</v>
      </c>
      <c r="E414" s="30">
        <v>330</v>
      </c>
      <c r="F414" s="6">
        <v>40</v>
      </c>
      <c r="G414" s="6">
        <v>40</v>
      </c>
      <c r="H414" s="6">
        <v>40</v>
      </c>
    </row>
    <row r="415" spans="1:11">
      <c r="A415" s="6">
        <v>2</v>
      </c>
      <c r="B415" s="17" t="s">
        <v>323</v>
      </c>
      <c r="C415" s="6"/>
      <c r="D415" s="6"/>
      <c r="E415" s="30">
        <v>240</v>
      </c>
      <c r="F415" s="6">
        <v>240</v>
      </c>
      <c r="G415" s="6">
        <v>240</v>
      </c>
      <c r="H415" s="6">
        <v>240</v>
      </c>
    </row>
    <row r="416" spans="1:11">
      <c r="A416" s="6">
        <v>3</v>
      </c>
      <c r="B416" s="17" t="s">
        <v>324</v>
      </c>
      <c r="C416" s="6">
        <v>200</v>
      </c>
      <c r="D416" s="6">
        <v>200</v>
      </c>
      <c r="E416" s="30">
        <v>200</v>
      </c>
      <c r="F416" s="6">
        <v>200</v>
      </c>
      <c r="G416" s="6">
        <v>200</v>
      </c>
      <c r="H416" s="6">
        <v>200</v>
      </c>
    </row>
    <row r="417" spans="1:8">
      <c r="A417" s="6">
        <f>A416+1</f>
        <v>4</v>
      </c>
      <c r="B417" s="17" t="s">
        <v>295</v>
      </c>
      <c r="C417" s="6">
        <v>500</v>
      </c>
      <c r="D417" s="6">
        <v>500</v>
      </c>
      <c r="E417" s="30">
        <v>500</v>
      </c>
      <c r="F417" s="6">
        <v>500</v>
      </c>
      <c r="G417" s="6">
        <v>500</v>
      </c>
      <c r="H417" s="6">
        <v>500</v>
      </c>
    </row>
    <row r="418" spans="1:8">
      <c r="A418" s="6">
        <f>A417+1</f>
        <v>5</v>
      </c>
      <c r="B418" s="17" t="s">
        <v>263</v>
      </c>
      <c r="C418" s="6"/>
      <c r="D418" s="6"/>
      <c r="E418" s="30"/>
      <c r="F418" s="6"/>
      <c r="G418" s="6"/>
      <c r="H418" s="6"/>
    </row>
    <row r="419" spans="1:8">
      <c r="A419" s="6"/>
      <c r="B419" s="16" t="s">
        <v>325</v>
      </c>
      <c r="C419" s="11">
        <f t="shared" ref="C419:H419" si="72">SUM(C414:C418)</f>
        <v>1030</v>
      </c>
      <c r="D419" s="11">
        <f t="shared" si="72"/>
        <v>1030</v>
      </c>
      <c r="E419" s="34">
        <f t="shared" si="72"/>
        <v>1270</v>
      </c>
      <c r="F419" s="11">
        <f t="shared" si="72"/>
        <v>980</v>
      </c>
      <c r="G419" s="11">
        <f t="shared" si="72"/>
        <v>980</v>
      </c>
      <c r="H419" s="11">
        <f t="shared" si="72"/>
        <v>980</v>
      </c>
    </row>
    <row r="420" spans="1:8">
      <c r="A420" s="6"/>
      <c r="B420" s="7" t="s">
        <v>68</v>
      </c>
      <c r="C420" s="11"/>
      <c r="D420" s="11"/>
      <c r="E420" s="34"/>
      <c r="F420" s="11"/>
      <c r="G420" s="11"/>
      <c r="H420" s="11"/>
    </row>
    <row r="421" spans="1:8">
      <c r="A421" s="6">
        <v>1</v>
      </c>
      <c r="B421" s="17" t="s">
        <v>326</v>
      </c>
      <c r="C421" s="6">
        <v>12000</v>
      </c>
      <c r="D421" s="6">
        <v>12000</v>
      </c>
      <c r="E421" s="30">
        <v>12000</v>
      </c>
      <c r="F421" s="6">
        <v>12000</v>
      </c>
      <c r="G421" s="6">
        <v>12000</v>
      </c>
      <c r="H421" s="6">
        <v>12000</v>
      </c>
    </row>
    <row r="422" spans="1:8">
      <c r="A422" s="6">
        <f>A421+1</f>
        <v>2</v>
      </c>
      <c r="B422" s="17" t="s">
        <v>326</v>
      </c>
      <c r="C422" s="6"/>
      <c r="D422" s="6"/>
      <c r="E422" s="30"/>
      <c r="F422" s="6">
        <v>27000</v>
      </c>
      <c r="G422" s="6">
        <v>27000</v>
      </c>
      <c r="H422" s="6">
        <v>27000</v>
      </c>
    </row>
    <row r="423" spans="1:8">
      <c r="A423" s="6">
        <f>A422+1</f>
        <v>3</v>
      </c>
      <c r="B423" s="17" t="s">
        <v>265</v>
      </c>
      <c r="C423" s="6">
        <v>24756</v>
      </c>
      <c r="D423" s="6">
        <v>24756</v>
      </c>
      <c r="E423" s="30">
        <v>24756</v>
      </c>
      <c r="F423" s="6">
        <v>24756</v>
      </c>
      <c r="G423" s="6">
        <v>24756</v>
      </c>
      <c r="H423" s="6">
        <v>24756</v>
      </c>
    </row>
    <row r="424" spans="1:8">
      <c r="A424" s="6">
        <f>A423+1</f>
        <v>4</v>
      </c>
      <c r="B424" s="17" t="s">
        <v>215</v>
      </c>
      <c r="C424" s="6">
        <v>6000</v>
      </c>
      <c r="D424" s="6">
        <v>6000</v>
      </c>
      <c r="E424" s="30">
        <v>6000</v>
      </c>
      <c r="F424" s="6">
        <v>6000</v>
      </c>
      <c r="G424" s="6">
        <v>7800</v>
      </c>
      <c r="H424" s="6">
        <v>7800</v>
      </c>
    </row>
    <row r="425" spans="1:8">
      <c r="A425" s="6"/>
      <c r="B425" s="16" t="s">
        <v>327</v>
      </c>
      <c r="C425" s="11">
        <f t="shared" ref="C425:H425" si="73">SUM(C421:C424)</f>
        <v>42756</v>
      </c>
      <c r="D425" s="11">
        <f t="shared" si="73"/>
        <v>42756</v>
      </c>
      <c r="E425" s="34">
        <f t="shared" si="73"/>
        <v>42756</v>
      </c>
      <c r="F425" s="11">
        <f t="shared" si="73"/>
        <v>69756</v>
      </c>
      <c r="G425" s="11">
        <f t="shared" si="73"/>
        <v>71556</v>
      </c>
      <c r="H425" s="11">
        <f t="shared" si="73"/>
        <v>71556</v>
      </c>
    </row>
    <row r="426" spans="1:8">
      <c r="A426" s="6"/>
      <c r="B426" s="8" t="s">
        <v>395</v>
      </c>
      <c r="C426" s="6">
        <v>84</v>
      </c>
      <c r="D426" s="6">
        <v>84</v>
      </c>
      <c r="E426" s="30">
        <v>84</v>
      </c>
      <c r="F426" s="6">
        <v>84</v>
      </c>
      <c r="G426" s="6">
        <v>84</v>
      </c>
      <c r="H426" s="6">
        <v>84</v>
      </c>
    </row>
    <row r="427" spans="1:8">
      <c r="A427" s="6"/>
      <c r="B427" s="8" t="s">
        <v>396</v>
      </c>
      <c r="C427" s="11">
        <f t="shared" ref="C427:H427" si="74">SUM(C426)</f>
        <v>84</v>
      </c>
      <c r="D427" s="11">
        <f t="shared" si="74"/>
        <v>84</v>
      </c>
      <c r="E427" s="34">
        <f t="shared" si="74"/>
        <v>84</v>
      </c>
      <c r="F427" s="11">
        <f t="shared" si="74"/>
        <v>84</v>
      </c>
      <c r="G427" s="11">
        <f t="shared" si="74"/>
        <v>84</v>
      </c>
      <c r="H427" s="11">
        <f t="shared" si="74"/>
        <v>84</v>
      </c>
    </row>
    <row r="428" spans="1:8">
      <c r="A428" s="6"/>
      <c r="B428" s="7" t="s">
        <v>69</v>
      </c>
      <c r="C428" s="11"/>
      <c r="D428" s="11"/>
      <c r="E428" s="34"/>
      <c r="F428" s="11"/>
      <c r="G428" s="11"/>
      <c r="H428" s="11"/>
    </row>
    <row r="429" spans="1:8">
      <c r="A429" s="6">
        <v>1</v>
      </c>
      <c r="B429" s="17" t="s">
        <v>258</v>
      </c>
      <c r="C429" s="6">
        <v>500</v>
      </c>
      <c r="D429" s="6">
        <v>500</v>
      </c>
      <c r="E429" s="30">
        <v>500</v>
      </c>
      <c r="F429" s="6">
        <v>500</v>
      </c>
      <c r="G429" s="6">
        <v>500</v>
      </c>
      <c r="H429" s="6">
        <v>500</v>
      </c>
    </row>
    <row r="430" spans="1:8">
      <c r="A430" s="6">
        <f>A429+1</f>
        <v>2</v>
      </c>
      <c r="B430" s="17" t="s">
        <v>263</v>
      </c>
      <c r="C430" s="6"/>
      <c r="D430" s="6"/>
      <c r="E430" s="30"/>
      <c r="F430" s="6"/>
      <c r="G430" s="6"/>
      <c r="H430" s="6"/>
    </row>
    <row r="431" spans="1:8">
      <c r="A431" s="6">
        <f>A430+1</f>
        <v>3</v>
      </c>
      <c r="B431" s="17" t="s">
        <v>328</v>
      </c>
      <c r="C431" s="6"/>
      <c r="D431" s="6"/>
      <c r="E431" s="30"/>
      <c r="F431" s="6"/>
      <c r="G431" s="6"/>
      <c r="H431" s="6"/>
    </row>
    <row r="432" spans="1:8">
      <c r="A432" s="6"/>
      <c r="B432" s="16" t="s">
        <v>329</v>
      </c>
      <c r="C432" s="11">
        <f t="shared" ref="C432:H432" si="75">SUM(C429:C431)</f>
        <v>500</v>
      </c>
      <c r="D432" s="11">
        <f t="shared" si="75"/>
        <v>500</v>
      </c>
      <c r="E432" s="34">
        <f t="shared" si="75"/>
        <v>500</v>
      </c>
      <c r="F432" s="11">
        <f t="shared" si="75"/>
        <v>500</v>
      </c>
      <c r="G432" s="11">
        <f t="shared" si="75"/>
        <v>500</v>
      </c>
      <c r="H432" s="11">
        <f t="shared" si="75"/>
        <v>500</v>
      </c>
    </row>
    <row r="433" spans="1:8">
      <c r="A433" s="6"/>
      <c r="B433" s="7" t="s">
        <v>71</v>
      </c>
      <c r="C433" s="11"/>
      <c r="D433" s="11"/>
      <c r="E433" s="34"/>
      <c r="F433" s="11"/>
      <c r="G433" s="11"/>
      <c r="H433" s="11"/>
    </row>
    <row r="434" spans="1:8">
      <c r="A434" s="6">
        <v>1</v>
      </c>
      <c r="B434" s="17" t="s">
        <v>152</v>
      </c>
      <c r="C434" s="6">
        <v>250</v>
      </c>
      <c r="D434" s="6">
        <v>250</v>
      </c>
      <c r="E434" s="30">
        <v>250</v>
      </c>
      <c r="F434" s="6">
        <v>250</v>
      </c>
      <c r="G434" s="6">
        <v>250</v>
      </c>
      <c r="H434" s="6">
        <v>250</v>
      </c>
    </row>
    <row r="435" spans="1:8">
      <c r="A435" s="6">
        <v>2</v>
      </c>
      <c r="B435" s="17" t="s">
        <v>288</v>
      </c>
      <c r="C435" s="6">
        <v>6000</v>
      </c>
      <c r="D435" s="6">
        <v>6000</v>
      </c>
      <c r="E435" s="30">
        <v>6000</v>
      </c>
      <c r="F435" s="6">
        <v>6000</v>
      </c>
      <c r="G435" s="6">
        <v>6000</v>
      </c>
      <c r="H435" s="6">
        <v>6000</v>
      </c>
    </row>
    <row r="436" spans="1:8">
      <c r="A436" s="6"/>
      <c r="B436" s="16" t="s">
        <v>330</v>
      </c>
      <c r="C436" s="11">
        <f t="shared" ref="C436:H436" si="76">SUM(C434:C435)</f>
        <v>6250</v>
      </c>
      <c r="D436" s="11">
        <f t="shared" si="76"/>
        <v>6250</v>
      </c>
      <c r="E436" s="34">
        <f t="shared" si="76"/>
        <v>6250</v>
      </c>
      <c r="F436" s="11">
        <f t="shared" si="76"/>
        <v>6250</v>
      </c>
      <c r="G436" s="11">
        <f t="shared" si="76"/>
        <v>6250</v>
      </c>
      <c r="H436" s="11">
        <f t="shared" si="76"/>
        <v>6250</v>
      </c>
    </row>
    <row r="437" spans="1:8">
      <c r="A437" s="6"/>
      <c r="B437" s="7" t="s">
        <v>126</v>
      </c>
      <c r="C437" s="11"/>
      <c r="D437" s="11"/>
      <c r="E437" s="34"/>
      <c r="F437" s="11"/>
      <c r="G437" s="11"/>
      <c r="H437" s="11"/>
    </row>
    <row r="438" spans="1:8">
      <c r="A438" s="6">
        <v>1</v>
      </c>
      <c r="B438" s="17" t="s">
        <v>331</v>
      </c>
      <c r="C438" s="56">
        <v>1200</v>
      </c>
      <c r="D438" s="56">
        <v>1200</v>
      </c>
      <c r="E438" s="30">
        <v>1200</v>
      </c>
      <c r="F438" s="6">
        <v>1200</v>
      </c>
      <c r="G438" s="6">
        <v>1200</v>
      </c>
      <c r="H438" s="6">
        <v>1200</v>
      </c>
    </row>
    <row r="439" spans="1:8">
      <c r="A439" s="6">
        <f>A438+1</f>
        <v>2</v>
      </c>
      <c r="B439" s="17" t="s">
        <v>265</v>
      </c>
      <c r="C439" s="6">
        <v>1440</v>
      </c>
      <c r="D439" s="6">
        <v>1440</v>
      </c>
      <c r="E439" s="30">
        <v>2820</v>
      </c>
      <c r="F439" s="6">
        <v>2820</v>
      </c>
      <c r="G439" s="6">
        <v>2820</v>
      </c>
      <c r="H439" s="6">
        <v>2820</v>
      </c>
    </row>
    <row r="440" spans="1:8">
      <c r="A440" s="6">
        <f>A439+1</f>
        <v>3</v>
      </c>
      <c r="B440" s="17" t="s">
        <v>299</v>
      </c>
      <c r="C440" s="6">
        <v>5000</v>
      </c>
      <c r="D440" s="6">
        <v>5000</v>
      </c>
      <c r="E440" s="30">
        <v>5000</v>
      </c>
      <c r="F440" s="6">
        <v>5000</v>
      </c>
      <c r="G440" s="6">
        <v>5000</v>
      </c>
      <c r="H440" s="6">
        <v>5000</v>
      </c>
    </row>
    <row r="441" spans="1:8">
      <c r="A441" s="6">
        <v>4</v>
      </c>
      <c r="B441" s="17" t="s">
        <v>332</v>
      </c>
      <c r="C441" s="6"/>
      <c r="D441" s="6"/>
      <c r="E441" s="30">
        <v>240</v>
      </c>
      <c r="F441" s="6">
        <v>240</v>
      </c>
      <c r="G441" s="6">
        <v>240</v>
      </c>
      <c r="H441" s="6">
        <v>240</v>
      </c>
    </row>
    <row r="442" spans="1:8">
      <c r="A442" s="6"/>
      <c r="B442" s="17"/>
      <c r="C442" s="6"/>
      <c r="D442" s="6"/>
      <c r="E442" s="30"/>
      <c r="F442" s="6"/>
      <c r="G442" s="6"/>
      <c r="H442" s="6"/>
    </row>
    <row r="443" spans="1:8">
      <c r="A443" s="6"/>
      <c r="B443" s="10" t="s">
        <v>333</v>
      </c>
      <c r="C443" s="11">
        <f t="shared" ref="C443:H443" si="77">SUM(C438:C442)</f>
        <v>7640</v>
      </c>
      <c r="D443" s="11">
        <f t="shared" si="77"/>
        <v>7640</v>
      </c>
      <c r="E443" s="34">
        <f t="shared" si="77"/>
        <v>9260</v>
      </c>
      <c r="F443" s="11">
        <f t="shared" si="77"/>
        <v>9260</v>
      </c>
      <c r="G443" s="11">
        <f t="shared" si="77"/>
        <v>9260</v>
      </c>
      <c r="H443" s="11">
        <f t="shared" si="77"/>
        <v>9260</v>
      </c>
    </row>
    <row r="444" spans="1:8">
      <c r="A444" s="6"/>
      <c r="C444" s="11"/>
      <c r="D444" s="11"/>
      <c r="E444" s="34"/>
      <c r="F444" s="11"/>
      <c r="G444" s="11"/>
      <c r="H444" s="11"/>
    </row>
    <row r="445" spans="1:8">
      <c r="A445" s="6"/>
      <c r="B445" s="7" t="s">
        <v>72</v>
      </c>
      <c r="C445" s="6"/>
      <c r="D445" s="6"/>
      <c r="E445" s="30"/>
      <c r="F445" s="6"/>
      <c r="G445" s="6"/>
      <c r="H445" s="6"/>
    </row>
    <row r="446" spans="1:8">
      <c r="A446" s="6">
        <v>1</v>
      </c>
      <c r="B446" s="17" t="s">
        <v>268</v>
      </c>
      <c r="C446" s="6">
        <v>50</v>
      </c>
      <c r="D446" s="6">
        <v>50</v>
      </c>
      <c r="E446" s="30">
        <v>50</v>
      </c>
      <c r="F446" s="6">
        <v>50</v>
      </c>
      <c r="G446" s="6">
        <v>50</v>
      </c>
      <c r="H446" s="6">
        <v>330</v>
      </c>
    </row>
    <row r="447" spans="1:8">
      <c r="A447" s="6"/>
      <c r="B447" s="7" t="s">
        <v>334</v>
      </c>
      <c r="C447" s="11">
        <f t="shared" ref="C447:H447" si="78">SUM(C446)</f>
        <v>50</v>
      </c>
      <c r="D447" s="11">
        <f t="shared" si="78"/>
        <v>50</v>
      </c>
      <c r="E447" s="34">
        <f t="shared" si="78"/>
        <v>50</v>
      </c>
      <c r="F447" s="11">
        <f t="shared" si="78"/>
        <v>50</v>
      </c>
      <c r="G447" s="11">
        <f t="shared" si="78"/>
        <v>50</v>
      </c>
      <c r="H447" s="11">
        <f t="shared" si="78"/>
        <v>330</v>
      </c>
    </row>
    <row r="448" spans="1:8">
      <c r="A448" s="6"/>
      <c r="B448" s="7" t="s">
        <v>127</v>
      </c>
      <c r="C448" s="6"/>
      <c r="D448" s="6"/>
      <c r="E448" s="30"/>
      <c r="F448" s="6"/>
      <c r="G448" s="6"/>
      <c r="H448" s="6"/>
    </row>
    <row r="449" spans="1:8">
      <c r="A449" s="6">
        <v>1</v>
      </c>
      <c r="B449" s="17" t="s">
        <v>332</v>
      </c>
      <c r="C449" s="6"/>
      <c r="D449" s="6">
        <v>12000</v>
      </c>
      <c r="E449" s="30">
        <v>17000</v>
      </c>
      <c r="F449" s="6">
        <v>17000</v>
      </c>
      <c r="G449" s="6">
        <v>17000</v>
      </c>
      <c r="H449" s="6">
        <v>17000</v>
      </c>
    </row>
    <row r="450" spans="1:8">
      <c r="A450" s="12">
        <v>2</v>
      </c>
      <c r="B450" s="21" t="s">
        <v>315</v>
      </c>
      <c r="C450" s="6">
        <v>0</v>
      </c>
      <c r="D450" s="6">
        <v>3600</v>
      </c>
      <c r="E450" s="30">
        <v>7200</v>
      </c>
      <c r="F450" s="6">
        <v>5000</v>
      </c>
      <c r="G450" s="6">
        <v>5000</v>
      </c>
      <c r="H450" s="6">
        <v>5000</v>
      </c>
    </row>
    <row r="451" spans="1:8">
      <c r="A451" s="12"/>
      <c r="B451" s="10" t="s">
        <v>335</v>
      </c>
      <c r="C451" s="11">
        <f t="shared" ref="C451:H451" si="79">SUM(C449:C450)</f>
        <v>0</v>
      </c>
      <c r="D451" s="11">
        <f t="shared" si="79"/>
        <v>15600</v>
      </c>
      <c r="E451" s="34">
        <f t="shared" si="79"/>
        <v>24200</v>
      </c>
      <c r="F451" s="11">
        <f t="shared" si="79"/>
        <v>22000</v>
      </c>
      <c r="G451" s="11">
        <f t="shared" si="79"/>
        <v>22000</v>
      </c>
      <c r="H451" s="11">
        <f t="shared" si="79"/>
        <v>22000</v>
      </c>
    </row>
    <row r="452" spans="1:8">
      <c r="A452" s="12"/>
      <c r="B452" s="21"/>
      <c r="C452" s="12"/>
      <c r="D452" s="38"/>
      <c r="E452" s="39"/>
      <c r="F452" s="38"/>
      <c r="G452" s="11"/>
      <c r="H452" s="11"/>
    </row>
    <row r="453" spans="1:8" ht="23.25">
      <c r="A453" s="12"/>
      <c r="B453" s="23" t="s">
        <v>128</v>
      </c>
      <c r="C453" s="12"/>
      <c r="D453" s="38"/>
      <c r="E453" s="39"/>
      <c r="F453" s="38"/>
      <c r="G453" s="11"/>
      <c r="H453" s="11"/>
    </row>
    <row r="454" spans="1:8">
      <c r="A454" s="12">
        <v>1</v>
      </c>
      <c r="B454" s="21" t="s">
        <v>315</v>
      </c>
      <c r="C454" s="12">
        <v>240</v>
      </c>
      <c r="D454" s="12">
        <v>360</v>
      </c>
      <c r="E454" s="46">
        <v>360</v>
      </c>
      <c r="F454" s="12">
        <v>300</v>
      </c>
      <c r="G454" s="6">
        <v>300</v>
      </c>
      <c r="H454" s="6">
        <v>300</v>
      </c>
    </row>
    <row r="455" spans="1:8" ht="20.25">
      <c r="A455" s="12"/>
      <c r="B455" s="22" t="s">
        <v>336</v>
      </c>
      <c r="C455" s="38">
        <f t="shared" ref="C455:H455" si="80">SUM(C454)</f>
        <v>240</v>
      </c>
      <c r="D455" s="38">
        <f t="shared" si="80"/>
        <v>360</v>
      </c>
      <c r="E455" s="39">
        <f t="shared" si="80"/>
        <v>360</v>
      </c>
      <c r="F455" s="38">
        <f t="shared" si="80"/>
        <v>300</v>
      </c>
      <c r="G455" s="11">
        <f t="shared" si="80"/>
        <v>300</v>
      </c>
      <c r="H455" s="11">
        <f t="shared" si="80"/>
        <v>300</v>
      </c>
    </row>
    <row r="456" spans="1:8">
      <c r="A456" s="12"/>
      <c r="B456" s="21"/>
      <c r="C456" s="38"/>
      <c r="D456" s="38"/>
      <c r="E456" s="39"/>
      <c r="F456" s="38"/>
      <c r="G456" s="11"/>
      <c r="H456" s="11"/>
    </row>
    <row r="457" spans="1:8">
      <c r="A457" s="8"/>
      <c r="B457" s="10" t="s">
        <v>129</v>
      </c>
      <c r="C457" s="8"/>
      <c r="D457" s="8"/>
      <c r="E457" s="8"/>
      <c r="F457" s="8"/>
      <c r="G457" s="8"/>
      <c r="H457" s="8"/>
    </row>
    <row r="458" spans="1:8">
      <c r="A458" s="6">
        <v>1</v>
      </c>
      <c r="B458" s="8" t="s">
        <v>306</v>
      </c>
      <c r="C458" s="6">
        <v>3000</v>
      </c>
      <c r="D458" s="6">
        <v>3000</v>
      </c>
      <c r="E458" s="30">
        <v>3000</v>
      </c>
      <c r="F458" s="6">
        <v>3000</v>
      </c>
      <c r="G458" s="6">
        <v>3000</v>
      </c>
      <c r="H458" s="6">
        <v>3100</v>
      </c>
    </row>
    <row r="459" spans="1:8">
      <c r="A459" s="6"/>
      <c r="B459" s="16" t="s">
        <v>337</v>
      </c>
      <c r="C459" s="11">
        <f t="shared" ref="C459:H459" si="81">SUM(C458)</f>
        <v>3000</v>
      </c>
      <c r="D459" s="11">
        <f t="shared" si="81"/>
        <v>3000</v>
      </c>
      <c r="E459" s="34">
        <f t="shared" si="81"/>
        <v>3000</v>
      </c>
      <c r="F459" s="11">
        <f t="shared" si="81"/>
        <v>3000</v>
      </c>
      <c r="G459" s="11">
        <f t="shared" si="81"/>
        <v>3000</v>
      </c>
      <c r="H459" s="11">
        <f t="shared" si="81"/>
        <v>3100</v>
      </c>
    </row>
    <row r="460" spans="1:8">
      <c r="A460" s="6"/>
      <c r="B460" s="7" t="s">
        <v>73</v>
      </c>
      <c r="C460" s="11"/>
      <c r="D460" s="11"/>
      <c r="E460" s="34"/>
      <c r="F460" s="11"/>
      <c r="G460" s="11"/>
      <c r="H460" s="11"/>
    </row>
    <row r="461" spans="1:8">
      <c r="A461" s="6">
        <v>1</v>
      </c>
      <c r="B461" s="17" t="s">
        <v>338</v>
      </c>
      <c r="C461" s="6">
        <v>500</v>
      </c>
      <c r="D461" s="6">
        <v>500</v>
      </c>
      <c r="E461" s="30">
        <v>500</v>
      </c>
      <c r="F461" s="6">
        <v>500</v>
      </c>
      <c r="G461" s="6">
        <v>500</v>
      </c>
      <c r="H461" s="6">
        <v>500</v>
      </c>
    </row>
    <row r="462" spans="1:8">
      <c r="A462" s="6"/>
      <c r="B462" s="16" t="s">
        <v>339</v>
      </c>
      <c r="C462" s="11">
        <f t="shared" ref="C462:H462" si="82">SUM(C461)</f>
        <v>500</v>
      </c>
      <c r="D462" s="11">
        <f t="shared" si="82"/>
        <v>500</v>
      </c>
      <c r="E462" s="34">
        <f t="shared" si="82"/>
        <v>500</v>
      </c>
      <c r="F462" s="11">
        <f t="shared" si="82"/>
        <v>500</v>
      </c>
      <c r="G462" s="11">
        <f t="shared" si="82"/>
        <v>500</v>
      </c>
      <c r="H462" s="11">
        <f t="shared" si="82"/>
        <v>500</v>
      </c>
    </row>
    <row r="463" spans="1:8">
      <c r="A463" s="6"/>
      <c r="B463" s="10" t="s">
        <v>70</v>
      </c>
      <c r="C463" s="11"/>
      <c r="D463" s="11"/>
      <c r="E463" s="34"/>
      <c r="F463" s="11"/>
      <c r="G463" s="11"/>
      <c r="H463" s="11"/>
    </row>
    <row r="464" spans="1:8">
      <c r="A464" s="6">
        <v>1</v>
      </c>
      <c r="B464" s="8" t="s">
        <v>340</v>
      </c>
      <c r="C464" s="11">
        <v>0</v>
      </c>
      <c r="D464" s="11">
        <v>0</v>
      </c>
      <c r="E464" s="30">
        <v>0</v>
      </c>
      <c r="F464" s="6">
        <v>750</v>
      </c>
      <c r="G464" s="57">
        <v>750</v>
      </c>
      <c r="H464" s="57">
        <v>750</v>
      </c>
    </row>
    <row r="465" spans="1:14">
      <c r="A465" s="6"/>
      <c r="B465" s="16" t="s">
        <v>341</v>
      </c>
      <c r="C465" s="11">
        <f t="shared" ref="C465:H465" si="83">SUM(C464)</f>
        <v>0</v>
      </c>
      <c r="D465" s="11">
        <f t="shared" si="83"/>
        <v>0</v>
      </c>
      <c r="E465" s="34">
        <f t="shared" si="83"/>
        <v>0</v>
      </c>
      <c r="F465" s="11">
        <f t="shared" si="83"/>
        <v>750</v>
      </c>
      <c r="G465" s="11">
        <f t="shared" si="83"/>
        <v>750</v>
      </c>
      <c r="H465" s="11">
        <f t="shared" si="83"/>
        <v>750</v>
      </c>
    </row>
    <row r="466" spans="1:14">
      <c r="A466" s="6"/>
      <c r="B466" s="7" t="s">
        <v>74</v>
      </c>
      <c r="C466" s="11"/>
      <c r="D466" s="11"/>
      <c r="E466" s="34"/>
      <c r="F466" s="11"/>
      <c r="G466" s="11"/>
      <c r="H466" s="11"/>
    </row>
    <row r="467" spans="1:14">
      <c r="A467" s="6">
        <v>1</v>
      </c>
      <c r="B467" s="17" t="s">
        <v>215</v>
      </c>
      <c r="C467" s="6">
        <v>500</v>
      </c>
      <c r="D467" s="6">
        <v>500</v>
      </c>
      <c r="E467" s="30">
        <v>500</v>
      </c>
      <c r="F467" s="6">
        <v>500</v>
      </c>
      <c r="G467" s="6">
        <v>720</v>
      </c>
      <c r="H467" s="6">
        <v>720</v>
      </c>
    </row>
    <row r="468" spans="1:14">
      <c r="A468" s="6">
        <v>2</v>
      </c>
      <c r="B468" s="17" t="s">
        <v>299</v>
      </c>
      <c r="C468" s="6">
        <v>600</v>
      </c>
      <c r="D468" s="6">
        <v>600</v>
      </c>
      <c r="E468" s="30">
        <v>600</v>
      </c>
      <c r="F468" s="6">
        <v>600</v>
      </c>
      <c r="G468" s="6">
        <v>600</v>
      </c>
      <c r="H468" s="6">
        <v>600</v>
      </c>
    </row>
    <row r="469" spans="1:14">
      <c r="A469" s="6"/>
      <c r="B469" s="16" t="s">
        <v>342</v>
      </c>
      <c r="C469" s="11">
        <f t="shared" ref="C469:H469" si="84">SUM(C467:C468)</f>
        <v>1100</v>
      </c>
      <c r="D469" s="11">
        <f t="shared" si="84"/>
        <v>1100</v>
      </c>
      <c r="E469" s="34">
        <f t="shared" si="84"/>
        <v>1100</v>
      </c>
      <c r="F469" s="11">
        <f t="shared" si="84"/>
        <v>1100</v>
      </c>
      <c r="G469" s="11">
        <f t="shared" si="84"/>
        <v>1320</v>
      </c>
      <c r="H469" s="11">
        <f t="shared" si="84"/>
        <v>1320</v>
      </c>
    </row>
    <row r="470" spans="1:14">
      <c r="A470" s="6"/>
      <c r="B470" s="7" t="s">
        <v>130</v>
      </c>
      <c r="C470" s="11"/>
      <c r="D470" s="11"/>
      <c r="E470" s="34"/>
      <c r="F470" s="11"/>
      <c r="G470" s="11"/>
      <c r="H470" s="11"/>
    </row>
    <row r="471" spans="1:14">
      <c r="A471" s="6">
        <v>1</v>
      </c>
      <c r="B471" s="17" t="s">
        <v>331</v>
      </c>
      <c r="C471" s="6"/>
      <c r="D471" s="6"/>
      <c r="E471" s="30"/>
      <c r="F471" s="6"/>
      <c r="G471" s="6"/>
      <c r="H471" s="6"/>
    </row>
    <row r="472" spans="1:14">
      <c r="A472" s="6">
        <v>2</v>
      </c>
      <c r="B472" s="17" t="s">
        <v>215</v>
      </c>
      <c r="C472" s="6">
        <v>1500</v>
      </c>
      <c r="D472" s="6">
        <v>1500</v>
      </c>
      <c r="E472" s="30">
        <v>1500</v>
      </c>
      <c r="F472" s="6">
        <v>1500</v>
      </c>
      <c r="G472" s="6">
        <v>1500</v>
      </c>
      <c r="H472" s="6">
        <v>1500</v>
      </c>
    </row>
    <row r="473" spans="1:14">
      <c r="A473" s="6">
        <v>3</v>
      </c>
      <c r="B473" s="17" t="s">
        <v>299</v>
      </c>
      <c r="C473" s="6">
        <v>2400</v>
      </c>
      <c r="D473" s="6">
        <v>2400</v>
      </c>
      <c r="E473" s="30">
        <v>2400</v>
      </c>
      <c r="F473" s="6">
        <v>2400</v>
      </c>
      <c r="G473" s="6">
        <v>2400</v>
      </c>
      <c r="H473" s="6">
        <v>2400</v>
      </c>
    </row>
    <row r="474" spans="1:14">
      <c r="A474" s="6"/>
      <c r="B474" s="16" t="s">
        <v>343</v>
      </c>
      <c r="C474" s="11">
        <f t="shared" ref="C474:H474" si="85">SUM(C472:C473)</f>
        <v>3900</v>
      </c>
      <c r="D474" s="11">
        <f t="shared" si="85"/>
        <v>3900</v>
      </c>
      <c r="E474" s="34">
        <f t="shared" si="85"/>
        <v>3900</v>
      </c>
      <c r="F474" s="11">
        <f t="shared" si="85"/>
        <v>3900</v>
      </c>
      <c r="G474" s="11">
        <f t="shared" si="85"/>
        <v>3900</v>
      </c>
      <c r="H474" s="11">
        <f t="shared" si="85"/>
        <v>3900</v>
      </c>
    </row>
    <row r="475" spans="1:14">
      <c r="A475" s="6"/>
      <c r="B475" s="7" t="s">
        <v>131</v>
      </c>
      <c r="C475" s="11"/>
      <c r="D475" s="11"/>
      <c r="E475" s="34"/>
      <c r="F475" s="11"/>
      <c r="G475" s="11"/>
      <c r="H475" s="11"/>
    </row>
    <row r="476" spans="1:14">
      <c r="A476" s="6">
        <v>1</v>
      </c>
      <c r="B476" s="17" t="s">
        <v>258</v>
      </c>
      <c r="C476" s="6">
        <v>150</v>
      </c>
      <c r="D476" s="6">
        <v>150</v>
      </c>
      <c r="E476" s="30">
        <v>150</v>
      </c>
      <c r="F476" s="6">
        <v>150</v>
      </c>
      <c r="G476" s="6">
        <v>150</v>
      </c>
      <c r="H476" s="6">
        <v>90</v>
      </c>
    </row>
    <row r="477" spans="1:14">
      <c r="A477" s="6"/>
      <c r="B477" s="16" t="s">
        <v>344</v>
      </c>
      <c r="C477" s="11">
        <f t="shared" ref="C477:H477" si="86">SUM(C476)</f>
        <v>150</v>
      </c>
      <c r="D477" s="11">
        <f t="shared" si="86"/>
        <v>150</v>
      </c>
      <c r="E477" s="34">
        <f t="shared" si="86"/>
        <v>150</v>
      </c>
      <c r="F477" s="11">
        <f t="shared" si="86"/>
        <v>150</v>
      </c>
      <c r="G477" s="11">
        <f t="shared" si="86"/>
        <v>150</v>
      </c>
      <c r="H477" s="11">
        <f t="shared" si="86"/>
        <v>90</v>
      </c>
    </row>
    <row r="478" spans="1:14">
      <c r="A478" s="6"/>
      <c r="B478" s="16"/>
      <c r="C478" s="11"/>
      <c r="D478" s="11"/>
      <c r="E478" s="34"/>
      <c r="F478" s="11"/>
      <c r="G478" s="11"/>
      <c r="H478" s="11"/>
    </row>
    <row r="479" spans="1:14">
      <c r="A479" s="6"/>
      <c r="B479" s="7" t="s">
        <v>132</v>
      </c>
      <c r="C479" s="24">
        <f>C477+C474+C470+C465+C462+C459+C455+C451+C447+C443+C436+C432+C427+C425+I426+C419+C412+C407+C403+C397+C392+C388+C385+C380+C376+C368+C357+C354+C351+C345+C333+C322+C312+C307+C301+C294+C288+C283+C276+C271+C265+C260+C256</f>
        <v>182240</v>
      </c>
      <c r="D479" s="24">
        <f>D477+D474+D470+D465+D462+D459+D455+D451+D447+D443+D436+D432+D427+D425+J426+D419+D412+D407+D403+D397+D392+D388+D385+D380+D376+D368+D357+D354+D351+D345+D333+D322+D312+D307+D301+D294+D288+D283+D276+D271+D265+D260+D256</f>
        <v>227776</v>
      </c>
      <c r="E479" s="24">
        <f>E477+E474+E470+E465+E462+E459+E455+E451+E447+E443+E436+E432+E427+E425+K426+E419+E412+E407+E403+E397+E392+E388+E385+E380+E376+E368+E357+E354+E351+E345+E333+E322+E312+E307+E301+E294+E288+E283+E276+E271+E265+E260+E256</f>
        <v>248911</v>
      </c>
      <c r="F479" s="24">
        <f>F477+F474+F470+F465+F462+F459+F455+F451+F447+F443+F436+F432+F427+F425+L426+F419+F412+F407+F403+F407+F397+F392+F388+F385+F380+F376+F368+F357+F354+F351+F345+F333+F322+F312+F307+F301+F294+F288+F283+F276+F271+F265+F260+F256</f>
        <v>269771</v>
      </c>
      <c r="G479" s="24">
        <f>G477+G474+G470+G465+G462+G459+G455+G451+G447+G443+G436+G432+G427+G425+M426+G419+G412+G407+G403+G407+G397+G392+G388+G385+G380+G376+G368+G357+G354+G351+G345+G333+G322+G312+G307+G301+G294+G288+G283+G276+G271+G265+G260+G256</f>
        <v>288509</v>
      </c>
      <c r="H479" s="24">
        <f>H477+H474+H470+H465+H462+H459+H455+H451+H447+H443+H436+H432+H427+H425+N426+H419+H412+H407+H403+H407+H397+H392+H388+H385+H380+H376+H368+H357+H354+H351+H345+H333+H322+H312+H307+H301+H294+H288+H283+H276+H271+H265+H260+H256</f>
        <v>291512</v>
      </c>
      <c r="I479" s="58"/>
      <c r="J479" s="58"/>
      <c r="K479" s="58"/>
      <c r="L479" s="58"/>
      <c r="M479" s="58"/>
      <c r="N479" s="58"/>
    </row>
    <row r="480" spans="1:14">
      <c r="A480" s="6"/>
      <c r="B480" s="7"/>
      <c r="C480" s="81">
        <f t="shared" ref="C480:H480" si="87">C479/1000</f>
        <v>182.24</v>
      </c>
      <c r="D480" s="81">
        <f t="shared" si="87"/>
        <v>227.77600000000001</v>
      </c>
      <c r="E480" s="81">
        <f t="shared" si="87"/>
        <v>248.911</v>
      </c>
      <c r="F480" s="81">
        <f t="shared" si="87"/>
        <v>269.77100000000002</v>
      </c>
      <c r="G480" s="81">
        <f t="shared" si="87"/>
        <v>288.50900000000001</v>
      </c>
      <c r="H480" s="81">
        <f t="shared" si="87"/>
        <v>291.512</v>
      </c>
      <c r="I480" s="80"/>
      <c r="J480" s="80"/>
      <c r="K480" s="80"/>
      <c r="L480" s="80"/>
      <c r="M480" s="80"/>
      <c r="N480" s="80"/>
    </row>
    <row r="481" spans="1:8">
      <c r="A481" s="6"/>
      <c r="B481" s="7" t="s">
        <v>133</v>
      </c>
      <c r="C481" s="11"/>
      <c r="D481" s="11"/>
      <c r="E481" s="34"/>
      <c r="F481" s="11"/>
      <c r="G481" s="11"/>
      <c r="H481" s="11"/>
    </row>
    <row r="482" spans="1:8">
      <c r="A482" s="6"/>
      <c r="B482" s="7" t="s">
        <v>75</v>
      </c>
      <c r="F482" s="8"/>
      <c r="G482" s="8"/>
      <c r="H482" s="8"/>
    </row>
    <row r="483" spans="1:8">
      <c r="A483" s="6">
        <v>1</v>
      </c>
      <c r="B483" s="17" t="s">
        <v>345</v>
      </c>
      <c r="C483" s="6">
        <v>4500</v>
      </c>
      <c r="D483" s="6">
        <v>4500</v>
      </c>
      <c r="E483" s="30">
        <v>4500</v>
      </c>
      <c r="F483" s="6">
        <v>4500</v>
      </c>
      <c r="G483" s="6">
        <v>4500</v>
      </c>
      <c r="H483" s="6">
        <v>4500</v>
      </c>
    </row>
    <row r="484" spans="1:8">
      <c r="A484" s="6">
        <f t="shared" ref="A484:A489" si="88">A483+1</f>
        <v>2</v>
      </c>
      <c r="B484" s="17" t="s">
        <v>324</v>
      </c>
      <c r="C484" s="6">
        <v>2225</v>
      </c>
      <c r="D484" s="6">
        <v>2225</v>
      </c>
      <c r="E484" s="30">
        <v>2225</v>
      </c>
      <c r="F484" s="6">
        <v>2225</v>
      </c>
      <c r="G484" s="6">
        <v>2225</v>
      </c>
      <c r="H484" s="6">
        <v>2225</v>
      </c>
    </row>
    <row r="485" spans="1:8">
      <c r="A485" s="6">
        <f t="shared" si="88"/>
        <v>3</v>
      </c>
      <c r="B485" s="17" t="s">
        <v>346</v>
      </c>
      <c r="C485" s="6">
        <v>1337</v>
      </c>
      <c r="D485" s="6">
        <v>1337</v>
      </c>
      <c r="E485" s="30">
        <v>1337</v>
      </c>
      <c r="F485" s="6">
        <v>1337</v>
      </c>
      <c r="G485" s="6">
        <v>1337</v>
      </c>
      <c r="H485" s="6">
        <v>1337</v>
      </c>
    </row>
    <row r="486" spans="1:8" ht="18.75">
      <c r="A486" s="6">
        <f t="shared" si="88"/>
        <v>4</v>
      </c>
      <c r="B486" s="59" t="s">
        <v>347</v>
      </c>
      <c r="C486" s="60">
        <v>49</v>
      </c>
      <c r="D486" s="60">
        <v>49</v>
      </c>
      <c r="E486" s="44">
        <v>75</v>
      </c>
      <c r="F486" s="26">
        <v>60</v>
      </c>
      <c r="G486" s="26">
        <v>60</v>
      </c>
      <c r="H486" s="26">
        <v>60</v>
      </c>
    </row>
    <row r="487" spans="1:8" ht="18.75">
      <c r="A487" s="6">
        <f t="shared" si="88"/>
        <v>5</v>
      </c>
      <c r="B487" s="61" t="s">
        <v>348</v>
      </c>
      <c r="C487" s="62">
        <v>2619</v>
      </c>
      <c r="D487" s="6">
        <v>2619</v>
      </c>
      <c r="E487" s="30">
        <v>2619</v>
      </c>
      <c r="F487" s="6">
        <v>2890</v>
      </c>
      <c r="G487" s="6">
        <v>3082</v>
      </c>
      <c r="H487" s="6">
        <v>3082</v>
      </c>
    </row>
    <row r="488" spans="1:8" ht="18.75">
      <c r="A488" s="6">
        <f t="shared" si="88"/>
        <v>6</v>
      </c>
      <c r="B488" s="59" t="s">
        <v>349</v>
      </c>
      <c r="C488" s="60">
        <v>4800</v>
      </c>
      <c r="D488" s="60">
        <v>4800</v>
      </c>
      <c r="E488" s="44">
        <v>4800</v>
      </c>
      <c r="F488" s="26">
        <v>4800</v>
      </c>
      <c r="G488" s="26">
        <v>4800</v>
      </c>
      <c r="H488" s="26">
        <v>4800</v>
      </c>
    </row>
    <row r="489" spans="1:8" ht="18.75">
      <c r="A489" s="6">
        <f t="shared" si="88"/>
        <v>7</v>
      </c>
      <c r="B489" s="63" t="s">
        <v>350</v>
      </c>
      <c r="C489" s="60">
        <v>3000</v>
      </c>
      <c r="D489" s="60">
        <v>3000</v>
      </c>
      <c r="E489" s="44">
        <v>3000</v>
      </c>
      <c r="F489" s="26">
        <v>3000</v>
      </c>
      <c r="G489" s="26">
        <v>3000</v>
      </c>
      <c r="H489" s="26">
        <v>3000</v>
      </c>
    </row>
    <row r="490" spans="1:8" ht="18.75">
      <c r="A490" s="6"/>
      <c r="B490" s="75" t="s">
        <v>378</v>
      </c>
      <c r="C490" s="60">
        <v>992</v>
      </c>
      <c r="D490" s="60">
        <v>1153</v>
      </c>
      <c r="E490" s="44">
        <v>1207</v>
      </c>
      <c r="F490" s="26">
        <v>1254</v>
      </c>
      <c r="G490" s="26">
        <v>1300</v>
      </c>
      <c r="H490" s="26">
        <v>1300</v>
      </c>
    </row>
    <row r="491" spans="1:8" ht="18.75">
      <c r="A491" s="6"/>
      <c r="B491" s="64" t="s">
        <v>97</v>
      </c>
      <c r="C491" s="65">
        <f t="shared" ref="C491:H491" si="89">SUM(C483:C490)</f>
        <v>19522</v>
      </c>
      <c r="D491" s="65">
        <f t="shared" si="89"/>
        <v>19683</v>
      </c>
      <c r="E491" s="66">
        <f t="shared" si="89"/>
        <v>19763</v>
      </c>
      <c r="F491" s="3">
        <f t="shared" si="89"/>
        <v>20066</v>
      </c>
      <c r="G491" s="3">
        <f t="shared" si="89"/>
        <v>20304</v>
      </c>
      <c r="H491" s="3">
        <f t="shared" si="89"/>
        <v>20304</v>
      </c>
    </row>
    <row r="492" spans="1:8">
      <c r="A492" s="6"/>
      <c r="B492" s="7" t="s">
        <v>134</v>
      </c>
      <c r="C492" s="11"/>
      <c r="D492" s="11"/>
      <c r="E492" s="34"/>
      <c r="F492" s="11"/>
      <c r="G492" s="11"/>
      <c r="H492" s="11"/>
    </row>
    <row r="493" spans="1:8">
      <c r="A493" s="6"/>
      <c r="B493" s="7" t="s">
        <v>76</v>
      </c>
      <c r="C493" s="11"/>
      <c r="D493" s="11"/>
      <c r="E493" s="34"/>
      <c r="F493" s="11"/>
      <c r="G493" s="11"/>
      <c r="H493" s="11"/>
    </row>
    <row r="494" spans="1:8">
      <c r="A494" s="6">
        <v>1</v>
      </c>
      <c r="B494" s="17" t="s">
        <v>351</v>
      </c>
      <c r="C494" s="6">
        <v>180</v>
      </c>
      <c r="D494" s="6">
        <v>180</v>
      </c>
      <c r="E494" s="30">
        <v>180</v>
      </c>
      <c r="F494" s="6">
        <v>180</v>
      </c>
      <c r="G494" s="6">
        <v>180</v>
      </c>
      <c r="H494" s="6">
        <v>0</v>
      </c>
    </row>
    <row r="495" spans="1:8" ht="18.75">
      <c r="A495" s="6">
        <f>A494+1</f>
        <v>2</v>
      </c>
      <c r="B495" s="61" t="s">
        <v>352</v>
      </c>
      <c r="C495" s="26">
        <v>17000</v>
      </c>
      <c r="D495" s="6">
        <v>17000</v>
      </c>
      <c r="E495" s="30">
        <v>17000</v>
      </c>
      <c r="F495" s="6">
        <v>17000</v>
      </c>
      <c r="G495" s="6">
        <v>17000</v>
      </c>
      <c r="H495" s="26">
        <v>17000</v>
      </c>
    </row>
    <row r="496" spans="1:8" ht="18.75">
      <c r="A496" s="6">
        <f>A495+1</f>
        <v>3</v>
      </c>
      <c r="B496" s="61" t="s">
        <v>353</v>
      </c>
      <c r="C496" s="6">
        <v>7200</v>
      </c>
      <c r="D496" s="6">
        <v>8400</v>
      </c>
      <c r="E496" s="30">
        <v>8400</v>
      </c>
      <c r="F496" s="6">
        <v>8400</v>
      </c>
      <c r="G496" s="6">
        <v>8400</v>
      </c>
      <c r="H496" s="6">
        <v>8400</v>
      </c>
    </row>
    <row r="497" spans="1:8" ht="18.75">
      <c r="A497" s="6">
        <f>A496+1</f>
        <v>4</v>
      </c>
      <c r="B497" s="61" t="s">
        <v>354</v>
      </c>
      <c r="C497" s="6">
        <v>4500</v>
      </c>
      <c r="D497" s="6">
        <v>4500</v>
      </c>
      <c r="E497" s="30">
        <v>7500</v>
      </c>
      <c r="F497" s="6">
        <v>7500</v>
      </c>
      <c r="G497" s="6">
        <v>7500</v>
      </c>
      <c r="H497" s="6">
        <v>7500</v>
      </c>
    </row>
    <row r="498" spans="1:8" ht="37.5">
      <c r="A498" s="6">
        <f>A497+1</f>
        <v>5</v>
      </c>
      <c r="B498" s="61" t="s">
        <v>355</v>
      </c>
      <c r="C498" s="6">
        <v>12000</v>
      </c>
      <c r="D498" s="6">
        <v>12000</v>
      </c>
      <c r="E498" s="30">
        <v>12000</v>
      </c>
      <c r="F498" s="6">
        <v>12000</v>
      </c>
      <c r="G498" s="6">
        <v>12000</v>
      </c>
      <c r="H498" s="6">
        <v>12000</v>
      </c>
    </row>
    <row r="499" spans="1:8" ht="18.75">
      <c r="A499" s="6"/>
      <c r="B499" s="64" t="s">
        <v>97</v>
      </c>
      <c r="C499" s="11">
        <f t="shared" ref="C499:H499" si="90">SUM(C494:C498)</f>
        <v>40880</v>
      </c>
      <c r="D499" s="11">
        <f t="shared" si="90"/>
        <v>42080</v>
      </c>
      <c r="E499" s="34">
        <f t="shared" si="90"/>
        <v>45080</v>
      </c>
      <c r="F499" s="11">
        <f t="shared" si="90"/>
        <v>45080</v>
      </c>
      <c r="G499" s="11">
        <f t="shared" si="90"/>
        <v>45080</v>
      </c>
      <c r="H499" s="11">
        <f t="shared" si="90"/>
        <v>44900</v>
      </c>
    </row>
    <row r="500" spans="1:8">
      <c r="A500" s="6"/>
      <c r="B500" s="7" t="s">
        <v>77</v>
      </c>
      <c r="C500" s="11"/>
      <c r="D500" s="11"/>
      <c r="E500" s="34"/>
      <c r="F500" s="11"/>
      <c r="G500" s="11"/>
      <c r="H500" s="11"/>
    </row>
    <row r="501" spans="1:8">
      <c r="A501" s="6">
        <v>1</v>
      </c>
      <c r="B501" s="17" t="s">
        <v>135</v>
      </c>
      <c r="C501" s="6">
        <v>522</v>
      </c>
      <c r="D501" s="6">
        <v>522</v>
      </c>
      <c r="E501" s="30">
        <v>522</v>
      </c>
      <c r="F501" s="6">
        <v>522</v>
      </c>
      <c r="G501" s="6">
        <v>522</v>
      </c>
      <c r="H501" s="6">
        <v>522</v>
      </c>
    </row>
    <row r="502" spans="1:8">
      <c r="A502" s="6">
        <f t="shared" ref="A502:A507" si="91">A501+1</f>
        <v>2</v>
      </c>
      <c r="B502" s="17" t="s">
        <v>136</v>
      </c>
      <c r="C502" s="6">
        <v>600</v>
      </c>
      <c r="D502" s="6">
        <v>600</v>
      </c>
      <c r="E502" s="30">
        <v>600</v>
      </c>
      <c r="F502" s="6">
        <v>600</v>
      </c>
      <c r="G502" s="6">
        <v>600</v>
      </c>
      <c r="H502" s="6">
        <v>600</v>
      </c>
    </row>
    <row r="503" spans="1:8">
      <c r="A503" s="6">
        <f t="shared" si="91"/>
        <v>3</v>
      </c>
      <c r="B503" s="17" t="s">
        <v>356</v>
      </c>
      <c r="C503" s="6">
        <v>550</v>
      </c>
      <c r="D503" s="6">
        <v>550</v>
      </c>
      <c r="E503" s="30">
        <v>550</v>
      </c>
      <c r="F503" s="6">
        <v>550</v>
      </c>
      <c r="G503" s="6">
        <v>550</v>
      </c>
      <c r="H503" s="6">
        <v>550</v>
      </c>
    </row>
    <row r="504" spans="1:8">
      <c r="A504" s="6">
        <f t="shared" si="91"/>
        <v>4</v>
      </c>
      <c r="B504" s="17" t="s">
        <v>346</v>
      </c>
      <c r="C504" s="6">
        <v>1337</v>
      </c>
      <c r="D504" s="6">
        <v>1337</v>
      </c>
      <c r="E504" s="30">
        <v>1337</v>
      </c>
      <c r="F504" s="6">
        <v>1337</v>
      </c>
      <c r="G504" s="6">
        <v>1337</v>
      </c>
      <c r="H504" s="6">
        <v>1337</v>
      </c>
    </row>
    <row r="505" spans="1:8">
      <c r="A505" s="6">
        <f t="shared" si="91"/>
        <v>5</v>
      </c>
      <c r="B505" s="17" t="s">
        <v>357</v>
      </c>
      <c r="C505" s="26">
        <v>1200</v>
      </c>
      <c r="D505" s="26">
        <v>1200</v>
      </c>
      <c r="E505" s="44">
        <v>1200</v>
      </c>
      <c r="F505" s="26">
        <v>1200</v>
      </c>
      <c r="G505" s="26">
        <v>1200</v>
      </c>
      <c r="H505" s="26">
        <v>1200</v>
      </c>
    </row>
    <row r="506" spans="1:8">
      <c r="A506" s="6">
        <f t="shared" si="91"/>
        <v>6</v>
      </c>
      <c r="B506" s="17" t="s">
        <v>358</v>
      </c>
      <c r="C506" s="6">
        <v>3000</v>
      </c>
      <c r="D506" s="6">
        <v>3000</v>
      </c>
      <c r="E506" s="44">
        <v>3000</v>
      </c>
      <c r="F506" s="26">
        <v>3000</v>
      </c>
      <c r="G506" s="26">
        <v>3000</v>
      </c>
      <c r="H506" s="26">
        <v>3000</v>
      </c>
    </row>
    <row r="507" spans="1:8" ht="18.75">
      <c r="A507" s="6">
        <f t="shared" si="91"/>
        <v>7</v>
      </c>
      <c r="B507" s="61" t="s">
        <v>353</v>
      </c>
      <c r="C507" s="6">
        <v>30000</v>
      </c>
      <c r="D507" s="6">
        <v>30000</v>
      </c>
      <c r="E507" s="44">
        <v>48000</v>
      </c>
      <c r="F507" s="26">
        <v>48000</v>
      </c>
      <c r="G507" s="26">
        <v>48000</v>
      </c>
      <c r="H507" s="26">
        <v>48000</v>
      </c>
    </row>
    <row r="508" spans="1:8" ht="18.75">
      <c r="A508" s="6"/>
      <c r="B508" s="64" t="s">
        <v>97</v>
      </c>
      <c r="C508" s="11">
        <f t="shared" ref="C508:H508" si="92">SUM(C501:C507)</f>
        <v>37209</v>
      </c>
      <c r="D508" s="11">
        <f t="shared" si="92"/>
        <v>37209</v>
      </c>
      <c r="E508" s="66">
        <f t="shared" si="92"/>
        <v>55209</v>
      </c>
      <c r="F508" s="3">
        <f t="shared" si="92"/>
        <v>55209</v>
      </c>
      <c r="G508" s="3">
        <f t="shared" si="92"/>
        <v>55209</v>
      </c>
      <c r="H508" s="3">
        <f t="shared" si="92"/>
        <v>55209</v>
      </c>
    </row>
    <row r="509" spans="1:8">
      <c r="A509" s="6"/>
      <c r="B509" s="7" t="s">
        <v>78</v>
      </c>
      <c r="C509" s="11"/>
      <c r="D509" s="11"/>
      <c r="E509" s="34"/>
      <c r="F509" s="11"/>
      <c r="G509" s="11"/>
      <c r="H509" s="11"/>
    </row>
    <row r="510" spans="1:8">
      <c r="A510" s="6">
        <v>1</v>
      </c>
      <c r="B510" s="17" t="s">
        <v>152</v>
      </c>
      <c r="C510" s="6">
        <v>500</v>
      </c>
      <c r="D510" s="6">
        <v>500</v>
      </c>
      <c r="E510" s="30">
        <v>500</v>
      </c>
      <c r="F510" s="6">
        <v>500</v>
      </c>
      <c r="G510" s="6">
        <v>500</v>
      </c>
      <c r="H510" s="6">
        <v>500</v>
      </c>
    </row>
    <row r="511" spans="1:8" ht="18.75">
      <c r="A511" s="6"/>
      <c r="B511" s="64" t="s">
        <v>97</v>
      </c>
      <c r="C511" s="11">
        <f t="shared" ref="C511:H511" si="93">SUM(C510)</f>
        <v>500</v>
      </c>
      <c r="D511" s="11">
        <f t="shared" si="93"/>
        <v>500</v>
      </c>
      <c r="E511" s="34">
        <f t="shared" si="93"/>
        <v>500</v>
      </c>
      <c r="F511" s="11">
        <f t="shared" si="93"/>
        <v>500</v>
      </c>
      <c r="G511" s="11">
        <f t="shared" si="93"/>
        <v>500</v>
      </c>
      <c r="H511" s="11">
        <f t="shared" si="93"/>
        <v>500</v>
      </c>
    </row>
    <row r="512" spans="1:8">
      <c r="A512" s="6"/>
      <c r="B512" s="7" t="s">
        <v>79</v>
      </c>
      <c r="C512" s="11"/>
      <c r="D512" s="11"/>
      <c r="E512" s="34"/>
      <c r="F512" s="11"/>
      <c r="G512" s="11"/>
      <c r="H512" s="11"/>
    </row>
    <row r="513" spans="1:8">
      <c r="A513" s="6">
        <v>1</v>
      </c>
      <c r="B513" s="17" t="s">
        <v>152</v>
      </c>
      <c r="C513" s="6">
        <v>165</v>
      </c>
      <c r="D513" s="6">
        <v>165</v>
      </c>
      <c r="E513" s="30">
        <v>165</v>
      </c>
      <c r="F513" s="6">
        <v>165</v>
      </c>
      <c r="G513" s="6">
        <v>165</v>
      </c>
      <c r="H513" s="6">
        <v>165</v>
      </c>
    </row>
    <row r="514" spans="1:8">
      <c r="A514" s="6">
        <v>2</v>
      </c>
      <c r="B514" s="17" t="s">
        <v>351</v>
      </c>
      <c r="C514" s="6">
        <v>1800</v>
      </c>
      <c r="D514" s="6">
        <v>1800</v>
      </c>
      <c r="E514" s="30">
        <v>1440</v>
      </c>
      <c r="F514" s="6">
        <v>1440</v>
      </c>
      <c r="G514" s="6">
        <v>1440</v>
      </c>
      <c r="H514" s="6">
        <v>1440</v>
      </c>
    </row>
    <row r="515" spans="1:8" ht="18.75">
      <c r="A515" s="6"/>
      <c r="B515" s="64" t="s">
        <v>97</v>
      </c>
      <c r="C515" s="11">
        <f t="shared" ref="C515:H515" si="94">SUM(C513:C514)</f>
        <v>1965</v>
      </c>
      <c r="D515" s="11">
        <f t="shared" si="94"/>
        <v>1965</v>
      </c>
      <c r="E515" s="34">
        <f t="shared" si="94"/>
        <v>1605</v>
      </c>
      <c r="F515" s="11">
        <f t="shared" si="94"/>
        <v>1605</v>
      </c>
      <c r="G515" s="11">
        <f t="shared" si="94"/>
        <v>1605</v>
      </c>
      <c r="H515" s="11">
        <f t="shared" si="94"/>
        <v>1605</v>
      </c>
    </row>
    <row r="516" spans="1:8">
      <c r="A516" s="6"/>
      <c r="B516" s="7" t="s">
        <v>80</v>
      </c>
      <c r="C516" s="11"/>
      <c r="D516" s="11"/>
      <c r="E516" s="34"/>
      <c r="F516" s="11"/>
      <c r="G516" s="11"/>
      <c r="H516" s="11"/>
    </row>
    <row r="517" spans="1:8" ht="18.75">
      <c r="A517" s="6">
        <v>1</v>
      </c>
      <c r="B517" s="59" t="s">
        <v>347</v>
      </c>
      <c r="C517" s="6">
        <v>167</v>
      </c>
      <c r="D517" s="6">
        <v>167</v>
      </c>
      <c r="E517" s="30">
        <v>167</v>
      </c>
      <c r="F517" s="6">
        <v>167</v>
      </c>
      <c r="G517" s="6">
        <v>167</v>
      </c>
      <c r="H517" s="6">
        <v>167</v>
      </c>
    </row>
    <row r="518" spans="1:8" ht="18.75">
      <c r="A518" s="6">
        <v>2</v>
      </c>
      <c r="B518" s="61" t="s">
        <v>353</v>
      </c>
      <c r="C518" s="6">
        <v>3600</v>
      </c>
      <c r="D518" s="6">
        <v>3600</v>
      </c>
      <c r="E518" s="30">
        <v>3600</v>
      </c>
      <c r="F518" s="6">
        <v>3600</v>
      </c>
      <c r="G518" s="6">
        <v>3600</v>
      </c>
      <c r="H518" s="6">
        <v>3600</v>
      </c>
    </row>
    <row r="519" spans="1:8" ht="18.75">
      <c r="A519" s="6"/>
      <c r="B519" s="64" t="s">
        <v>97</v>
      </c>
      <c r="C519" s="11">
        <f t="shared" ref="C519:H519" si="95">SUM(C517:C518)</f>
        <v>3767</v>
      </c>
      <c r="D519" s="11">
        <f t="shared" si="95"/>
        <v>3767</v>
      </c>
      <c r="E519" s="34">
        <f t="shared" si="95"/>
        <v>3767</v>
      </c>
      <c r="F519" s="11">
        <f t="shared" si="95"/>
        <v>3767</v>
      </c>
      <c r="G519" s="11">
        <f t="shared" si="95"/>
        <v>3767</v>
      </c>
      <c r="H519" s="11">
        <f t="shared" si="95"/>
        <v>3767</v>
      </c>
    </row>
    <row r="520" spans="1:8">
      <c r="A520" s="6"/>
      <c r="B520" s="7" t="s">
        <v>81</v>
      </c>
      <c r="C520" s="11"/>
      <c r="D520" s="11"/>
      <c r="E520" s="34"/>
      <c r="F520" s="11"/>
      <c r="G520" s="11"/>
      <c r="H520" s="11"/>
    </row>
    <row r="521" spans="1:8">
      <c r="A521" s="6">
        <v>1</v>
      </c>
      <c r="B521" s="17" t="s">
        <v>152</v>
      </c>
      <c r="C521" s="6">
        <v>100</v>
      </c>
      <c r="D521" s="6">
        <v>100</v>
      </c>
      <c r="E521" s="30">
        <v>100</v>
      </c>
      <c r="F521" s="6">
        <v>100</v>
      </c>
      <c r="G521" s="6">
        <v>100</v>
      </c>
      <c r="H521" s="6">
        <v>100</v>
      </c>
    </row>
    <row r="522" spans="1:8">
      <c r="A522" s="6">
        <v>2</v>
      </c>
      <c r="B522" s="17" t="s">
        <v>346</v>
      </c>
      <c r="C522" s="6">
        <v>2400</v>
      </c>
      <c r="D522" s="6">
        <v>2400</v>
      </c>
      <c r="E522" s="30">
        <v>2400</v>
      </c>
      <c r="F522" s="6">
        <v>2400</v>
      </c>
      <c r="G522" s="6">
        <v>2400</v>
      </c>
      <c r="H522" s="6">
        <v>2400</v>
      </c>
    </row>
    <row r="523" spans="1:8" ht="18.75">
      <c r="A523" s="6">
        <v>3</v>
      </c>
      <c r="B523" s="67" t="s">
        <v>359</v>
      </c>
      <c r="C523" s="6">
        <v>12000</v>
      </c>
      <c r="D523" s="6">
        <v>12000</v>
      </c>
      <c r="E523" s="30">
        <v>12000</v>
      </c>
      <c r="F523" s="6">
        <v>12000</v>
      </c>
      <c r="G523" s="6">
        <v>12000</v>
      </c>
      <c r="H523" s="6">
        <v>12000</v>
      </c>
    </row>
    <row r="524" spans="1:8" ht="18">
      <c r="A524" s="6">
        <v>4</v>
      </c>
      <c r="B524" s="68" t="s">
        <v>324</v>
      </c>
      <c r="C524" s="6">
        <v>7200</v>
      </c>
      <c r="D524" s="6">
        <v>7200</v>
      </c>
      <c r="E524" s="30">
        <v>7200</v>
      </c>
      <c r="F524" s="6">
        <v>7200</v>
      </c>
      <c r="G524" s="6">
        <v>7200</v>
      </c>
      <c r="H524" s="6">
        <v>7200</v>
      </c>
    </row>
    <row r="525" spans="1:8" ht="18.75">
      <c r="A525" s="6">
        <v>5</v>
      </c>
      <c r="B525" s="61" t="s">
        <v>353</v>
      </c>
      <c r="C525" s="6">
        <v>600</v>
      </c>
      <c r="D525" s="6">
        <v>600</v>
      </c>
      <c r="E525" s="30">
        <v>600</v>
      </c>
      <c r="F525" s="6">
        <v>600</v>
      </c>
      <c r="G525" s="6">
        <v>600</v>
      </c>
      <c r="H525" s="6">
        <v>600</v>
      </c>
    </row>
    <row r="526" spans="1:8" ht="18.75">
      <c r="A526" s="6">
        <v>6</v>
      </c>
      <c r="B526" s="61" t="s">
        <v>360</v>
      </c>
      <c r="C526" s="6"/>
      <c r="D526" s="6"/>
      <c r="E526" s="30"/>
      <c r="F526" s="6">
        <v>15000</v>
      </c>
      <c r="G526" s="6">
        <v>15000</v>
      </c>
      <c r="H526" s="6">
        <v>15000</v>
      </c>
    </row>
    <row r="527" spans="1:8" ht="18.75">
      <c r="A527" s="6"/>
      <c r="B527" s="64" t="s">
        <v>97</v>
      </c>
      <c r="C527" s="11">
        <f t="shared" ref="C527:H527" si="96">SUM(C521:C526)</f>
        <v>22300</v>
      </c>
      <c r="D527" s="11">
        <f t="shared" si="96"/>
        <v>22300</v>
      </c>
      <c r="E527" s="34">
        <f t="shared" si="96"/>
        <v>22300</v>
      </c>
      <c r="F527" s="11">
        <f t="shared" si="96"/>
        <v>37300</v>
      </c>
      <c r="G527" s="11">
        <f t="shared" si="96"/>
        <v>37300</v>
      </c>
      <c r="H527" s="11">
        <f t="shared" si="96"/>
        <v>37300</v>
      </c>
    </row>
    <row r="528" spans="1:8">
      <c r="A528" s="6"/>
      <c r="B528" s="9" t="s">
        <v>137</v>
      </c>
      <c r="C528" s="11"/>
      <c r="D528" s="11"/>
      <c r="E528" s="34"/>
      <c r="F528" s="11"/>
      <c r="G528" s="11"/>
      <c r="H528" s="11"/>
    </row>
    <row r="529" spans="1:8">
      <c r="A529" s="6">
        <v>1</v>
      </c>
      <c r="B529" s="17" t="s">
        <v>356</v>
      </c>
      <c r="C529" s="6">
        <v>1200</v>
      </c>
      <c r="D529" s="6">
        <v>1200</v>
      </c>
      <c r="E529" s="30">
        <v>1200</v>
      </c>
      <c r="F529" s="6">
        <v>1200</v>
      </c>
      <c r="G529" s="6">
        <v>1200</v>
      </c>
      <c r="H529" s="6">
        <v>1200</v>
      </c>
    </row>
    <row r="530" spans="1:8">
      <c r="A530" s="6">
        <v>2</v>
      </c>
      <c r="B530" s="17" t="s">
        <v>351</v>
      </c>
      <c r="C530" s="6">
        <v>3072</v>
      </c>
      <c r="D530" s="6">
        <v>3072</v>
      </c>
      <c r="E530" s="30">
        <v>7800</v>
      </c>
      <c r="F530" s="6">
        <v>7800</v>
      </c>
      <c r="G530" s="6">
        <v>7800</v>
      </c>
      <c r="H530" s="6">
        <v>7800</v>
      </c>
    </row>
    <row r="531" spans="1:8">
      <c r="A531" s="6">
        <v>3</v>
      </c>
      <c r="B531" s="17" t="s">
        <v>270</v>
      </c>
      <c r="C531" s="6">
        <v>6685</v>
      </c>
      <c r="D531" s="6">
        <v>6685</v>
      </c>
      <c r="E531" s="30">
        <v>11791</v>
      </c>
      <c r="F531" s="6">
        <v>11791</v>
      </c>
      <c r="G531" s="6">
        <v>11791</v>
      </c>
      <c r="H531" s="6">
        <v>17335</v>
      </c>
    </row>
    <row r="532" spans="1:8">
      <c r="A532" s="6">
        <v>4</v>
      </c>
      <c r="B532" s="17" t="s">
        <v>361</v>
      </c>
      <c r="C532" s="6">
        <v>1500</v>
      </c>
      <c r="D532" s="6">
        <v>1500</v>
      </c>
      <c r="E532" s="30">
        <v>1500</v>
      </c>
      <c r="F532" s="6">
        <v>1500</v>
      </c>
      <c r="G532" s="6">
        <v>1500</v>
      </c>
      <c r="H532" s="6">
        <v>1500</v>
      </c>
    </row>
    <row r="533" spans="1:8">
      <c r="A533" s="6">
        <v>5</v>
      </c>
      <c r="B533" s="17" t="s">
        <v>362</v>
      </c>
      <c r="C533" s="6">
        <v>300</v>
      </c>
      <c r="D533" s="6">
        <v>300</v>
      </c>
      <c r="E533" s="30">
        <v>300</v>
      </c>
      <c r="F533" s="6">
        <v>300</v>
      </c>
      <c r="G533" s="6">
        <v>300</v>
      </c>
      <c r="H533" s="6">
        <v>300</v>
      </c>
    </row>
    <row r="534" spans="1:8">
      <c r="A534" s="6">
        <v>6</v>
      </c>
      <c r="B534" s="17" t="s">
        <v>363</v>
      </c>
      <c r="C534" s="6">
        <v>8322</v>
      </c>
      <c r="D534" s="6">
        <v>8562</v>
      </c>
      <c r="E534" s="30">
        <v>8712</v>
      </c>
      <c r="F534" s="6">
        <v>9192</v>
      </c>
      <c r="G534" s="6">
        <v>9112</v>
      </c>
      <c r="H534" s="6">
        <v>9112</v>
      </c>
    </row>
    <row r="535" spans="1:8">
      <c r="A535" s="6">
        <v>7</v>
      </c>
      <c r="B535" s="17" t="s">
        <v>364</v>
      </c>
      <c r="C535" s="6">
        <v>24420</v>
      </c>
      <c r="D535" s="6">
        <v>24420</v>
      </c>
      <c r="E535" s="30">
        <v>25080</v>
      </c>
      <c r="F535" s="6">
        <v>19680</v>
      </c>
      <c r="G535" s="6">
        <v>29880</v>
      </c>
      <c r="H535" s="6">
        <v>29880</v>
      </c>
    </row>
    <row r="536" spans="1:8">
      <c r="A536" s="6">
        <v>8</v>
      </c>
      <c r="B536" s="17" t="s">
        <v>365</v>
      </c>
      <c r="C536" s="6">
        <v>10200</v>
      </c>
      <c r="D536" s="6">
        <v>10200</v>
      </c>
      <c r="E536" s="30">
        <v>10200</v>
      </c>
      <c r="F536" s="6">
        <v>10200</v>
      </c>
      <c r="G536" s="6">
        <v>10200</v>
      </c>
      <c r="H536" s="6">
        <v>10200</v>
      </c>
    </row>
    <row r="537" spans="1:8">
      <c r="A537" s="6">
        <v>9</v>
      </c>
      <c r="B537" s="17" t="s">
        <v>366</v>
      </c>
      <c r="C537" s="6">
        <v>2500</v>
      </c>
      <c r="D537" s="6">
        <v>2500</v>
      </c>
      <c r="E537" s="30">
        <v>2500</v>
      </c>
      <c r="F537" s="6">
        <v>2500</v>
      </c>
      <c r="G537" s="6">
        <v>2500</v>
      </c>
      <c r="H537" s="6">
        <v>2500</v>
      </c>
    </row>
    <row r="538" spans="1:8" ht="18.75">
      <c r="A538" s="6"/>
      <c r="B538" s="64" t="s">
        <v>97</v>
      </c>
      <c r="C538" s="11">
        <f t="shared" ref="C538:H538" si="97">SUM(C529:C537)</f>
        <v>58199</v>
      </c>
      <c r="D538" s="11">
        <f t="shared" si="97"/>
        <v>58439</v>
      </c>
      <c r="E538" s="34">
        <f t="shared" si="97"/>
        <v>69083</v>
      </c>
      <c r="F538" s="11">
        <f t="shared" si="97"/>
        <v>64163</v>
      </c>
      <c r="G538" s="11">
        <f t="shared" si="97"/>
        <v>74283</v>
      </c>
      <c r="H538" s="11">
        <f t="shared" si="97"/>
        <v>79827</v>
      </c>
    </row>
    <row r="539" spans="1:8">
      <c r="A539" s="6"/>
      <c r="B539" s="7" t="s">
        <v>82</v>
      </c>
      <c r="C539" s="11"/>
      <c r="D539" s="11"/>
      <c r="E539" s="34"/>
      <c r="F539" s="11"/>
      <c r="G539" s="11"/>
      <c r="H539" s="11"/>
    </row>
    <row r="540" spans="1:8">
      <c r="A540" s="6">
        <v>1</v>
      </c>
      <c r="B540" s="17" t="s">
        <v>356</v>
      </c>
      <c r="C540" s="6">
        <v>3050</v>
      </c>
      <c r="D540" s="6">
        <v>3050</v>
      </c>
      <c r="E540" s="30">
        <v>3050</v>
      </c>
      <c r="F540" s="6">
        <v>3050</v>
      </c>
      <c r="G540" s="6">
        <v>3050</v>
      </c>
      <c r="H540" s="6">
        <v>3050</v>
      </c>
    </row>
    <row r="541" spans="1:8">
      <c r="A541" s="6">
        <v>2</v>
      </c>
      <c r="B541" s="17" t="s">
        <v>270</v>
      </c>
      <c r="C541" s="6">
        <v>120</v>
      </c>
      <c r="D541" s="6">
        <v>120</v>
      </c>
      <c r="E541" s="30">
        <v>120</v>
      </c>
      <c r="F541" s="6">
        <v>120</v>
      </c>
      <c r="G541" s="6">
        <v>120</v>
      </c>
      <c r="H541" s="6">
        <v>120</v>
      </c>
    </row>
    <row r="542" spans="1:8">
      <c r="A542" s="6">
        <v>3</v>
      </c>
      <c r="B542" s="17" t="s">
        <v>361</v>
      </c>
      <c r="C542" s="6">
        <v>1644</v>
      </c>
      <c r="D542" s="6">
        <v>1644</v>
      </c>
      <c r="E542" s="30">
        <v>1644</v>
      </c>
      <c r="F542" s="6">
        <v>1644</v>
      </c>
      <c r="G542" s="6">
        <v>1644</v>
      </c>
      <c r="H542" s="6">
        <v>1644</v>
      </c>
    </row>
    <row r="543" spans="1:8">
      <c r="A543" s="6">
        <v>4</v>
      </c>
      <c r="B543" s="17" t="s">
        <v>367</v>
      </c>
      <c r="C543" s="6">
        <v>720</v>
      </c>
      <c r="D543" s="6">
        <v>720</v>
      </c>
      <c r="E543" s="30">
        <v>720</v>
      </c>
      <c r="F543" s="6">
        <v>720</v>
      </c>
      <c r="G543" s="6">
        <v>720</v>
      </c>
      <c r="H543" s="6">
        <v>720</v>
      </c>
    </row>
    <row r="544" spans="1:8" ht="18.75">
      <c r="A544" s="6"/>
      <c r="B544" s="64" t="s">
        <v>97</v>
      </c>
      <c r="C544" s="11">
        <f t="shared" ref="C544:H544" si="98">SUM(C540:C543)</f>
        <v>5534</v>
      </c>
      <c r="D544" s="11">
        <f t="shared" si="98"/>
        <v>5534</v>
      </c>
      <c r="E544" s="34">
        <f t="shared" si="98"/>
        <v>5534</v>
      </c>
      <c r="F544" s="11">
        <f t="shared" si="98"/>
        <v>5534</v>
      </c>
      <c r="G544" s="11">
        <f t="shared" si="98"/>
        <v>5534</v>
      </c>
      <c r="H544" s="11">
        <f t="shared" si="98"/>
        <v>5534</v>
      </c>
    </row>
    <row r="545" spans="1:8">
      <c r="A545" s="6"/>
      <c r="B545" s="9" t="s">
        <v>83</v>
      </c>
      <c r="C545" s="11"/>
      <c r="D545" s="11"/>
      <c r="E545" s="34"/>
      <c r="F545" s="11"/>
      <c r="G545" s="11"/>
      <c r="H545" s="11"/>
    </row>
    <row r="546" spans="1:8">
      <c r="A546" s="6">
        <v>1</v>
      </c>
      <c r="B546" s="17" t="s">
        <v>152</v>
      </c>
      <c r="C546" s="6">
        <v>1100</v>
      </c>
      <c r="D546" s="6">
        <v>1100</v>
      </c>
      <c r="E546" s="30">
        <v>1100</v>
      </c>
      <c r="F546" s="6">
        <v>1100</v>
      </c>
      <c r="G546" s="6">
        <v>1100</v>
      </c>
      <c r="H546" s="6">
        <v>1100</v>
      </c>
    </row>
    <row r="547" spans="1:8">
      <c r="A547" s="6">
        <f>A546+1</f>
        <v>2</v>
      </c>
      <c r="B547" s="17" t="s">
        <v>356</v>
      </c>
      <c r="C547" s="6">
        <v>1600</v>
      </c>
      <c r="D547" s="6">
        <v>1600</v>
      </c>
      <c r="E547" s="30">
        <v>1600</v>
      </c>
      <c r="F547" s="6">
        <v>1600</v>
      </c>
      <c r="G547" s="6">
        <v>1600</v>
      </c>
      <c r="H547" s="6">
        <v>1600</v>
      </c>
    </row>
    <row r="548" spans="1:8">
      <c r="A548" s="6">
        <f t="shared" ref="A548:A561" si="99">A547+1</f>
        <v>3</v>
      </c>
      <c r="B548" s="40" t="s">
        <v>352</v>
      </c>
      <c r="C548" s="6"/>
      <c r="D548" s="62"/>
      <c r="E548" s="69"/>
      <c r="F548" s="62"/>
      <c r="G548" s="62"/>
      <c r="H548" s="62"/>
    </row>
    <row r="549" spans="1:8">
      <c r="A549" s="6">
        <f t="shared" si="99"/>
        <v>4</v>
      </c>
      <c r="B549" s="40" t="s">
        <v>368</v>
      </c>
      <c r="C549" s="1">
        <v>15000</v>
      </c>
      <c r="D549" s="6">
        <v>33600</v>
      </c>
      <c r="E549" s="30">
        <v>33600</v>
      </c>
      <c r="F549" s="6">
        <v>33600</v>
      </c>
      <c r="G549" s="6">
        <v>33600</v>
      </c>
      <c r="H549" s="6">
        <v>48000</v>
      </c>
    </row>
    <row r="550" spans="1:8" ht="30.75">
      <c r="A550" s="6">
        <f t="shared" si="99"/>
        <v>5</v>
      </c>
      <c r="B550" s="70" t="s">
        <v>369</v>
      </c>
      <c r="C550" s="62">
        <v>26000</v>
      </c>
      <c r="D550" s="6">
        <v>26000</v>
      </c>
      <c r="E550" s="30">
        <v>26000</v>
      </c>
      <c r="F550" s="6">
        <v>26000</v>
      </c>
      <c r="G550" s="6">
        <v>26000</v>
      </c>
      <c r="H550" s="6">
        <v>26000</v>
      </c>
    </row>
    <row r="551" spans="1:8">
      <c r="A551" s="6">
        <f t="shared" si="99"/>
        <v>6</v>
      </c>
      <c r="B551" s="70" t="s">
        <v>370</v>
      </c>
      <c r="C551" s="6">
        <v>1560</v>
      </c>
      <c r="D551" s="6">
        <v>1560</v>
      </c>
      <c r="E551" s="30">
        <v>1560</v>
      </c>
      <c r="F551" s="6">
        <v>1560</v>
      </c>
      <c r="G551" s="6">
        <v>1560</v>
      </c>
      <c r="H551" s="6">
        <v>1560</v>
      </c>
    </row>
    <row r="552" spans="1:8" ht="30.75">
      <c r="A552" s="6">
        <f t="shared" si="99"/>
        <v>7</v>
      </c>
      <c r="B552" s="40" t="s">
        <v>371</v>
      </c>
      <c r="C552" s="6">
        <v>4800</v>
      </c>
      <c r="D552" s="6">
        <v>4800</v>
      </c>
      <c r="E552" s="30">
        <v>4800</v>
      </c>
      <c r="F552" s="6">
        <v>4800</v>
      </c>
      <c r="G552" s="6">
        <v>4800</v>
      </c>
      <c r="H552" s="6">
        <v>5400</v>
      </c>
    </row>
    <row r="553" spans="1:8">
      <c r="A553" s="6">
        <f t="shared" si="99"/>
        <v>8</v>
      </c>
      <c r="B553" s="40" t="s">
        <v>372</v>
      </c>
      <c r="C553" s="62">
        <v>1400</v>
      </c>
      <c r="D553" s="6">
        <v>1400</v>
      </c>
      <c r="E553" s="30">
        <v>1400</v>
      </c>
      <c r="F553" s="6">
        <v>1200</v>
      </c>
      <c r="G553" s="6">
        <v>1200</v>
      </c>
      <c r="H553" s="6">
        <v>1200</v>
      </c>
    </row>
    <row r="554" spans="1:8">
      <c r="A554" s="6">
        <f t="shared" si="99"/>
        <v>9</v>
      </c>
      <c r="B554" s="40" t="s">
        <v>373</v>
      </c>
      <c r="C554" s="62">
        <v>14400</v>
      </c>
      <c r="D554" s="6">
        <v>14400</v>
      </c>
      <c r="E554" s="30">
        <v>14400</v>
      </c>
      <c r="F554" s="6">
        <v>14400</v>
      </c>
      <c r="G554" s="6">
        <v>14400</v>
      </c>
      <c r="H554" s="6">
        <v>14400</v>
      </c>
    </row>
    <row r="555" spans="1:8" ht="18.75">
      <c r="A555" s="6">
        <f t="shared" si="99"/>
        <v>10</v>
      </c>
      <c r="B555" s="61" t="s">
        <v>353</v>
      </c>
      <c r="C555" s="62">
        <v>8400</v>
      </c>
      <c r="D555" s="6">
        <v>18000</v>
      </c>
      <c r="E555" s="30">
        <v>18000</v>
      </c>
      <c r="F555" s="6">
        <v>18000</v>
      </c>
      <c r="G555" s="6">
        <v>18000</v>
      </c>
      <c r="H555" s="6">
        <v>24000</v>
      </c>
    </row>
    <row r="556" spans="1:8" ht="18.75">
      <c r="A556" s="6">
        <f t="shared" si="99"/>
        <v>11</v>
      </c>
      <c r="B556" s="61" t="s">
        <v>374</v>
      </c>
      <c r="C556" s="62">
        <v>1500</v>
      </c>
      <c r="D556" s="6">
        <v>2500</v>
      </c>
      <c r="E556" s="30">
        <v>2500</v>
      </c>
      <c r="F556" s="6">
        <v>2500</v>
      </c>
      <c r="G556" s="6">
        <v>2500</v>
      </c>
      <c r="H556" s="6">
        <v>2500</v>
      </c>
    </row>
    <row r="557" spans="1:8" ht="18.75">
      <c r="A557" s="6">
        <f t="shared" si="99"/>
        <v>12</v>
      </c>
      <c r="B557" s="61" t="s">
        <v>375</v>
      </c>
      <c r="C557" s="62">
        <v>4800</v>
      </c>
      <c r="D557" s="6">
        <v>4800</v>
      </c>
      <c r="E557" s="30">
        <v>4800</v>
      </c>
      <c r="F557" s="6">
        <v>4800</v>
      </c>
      <c r="G557" s="6">
        <v>4800</v>
      </c>
      <c r="H557" s="6">
        <v>4800</v>
      </c>
    </row>
    <row r="558" spans="1:8" ht="37.5">
      <c r="A558" s="6">
        <f t="shared" si="99"/>
        <v>13</v>
      </c>
      <c r="B558" s="61" t="s">
        <v>355</v>
      </c>
      <c r="C558" s="62">
        <v>48000</v>
      </c>
      <c r="D558" s="6">
        <v>48000</v>
      </c>
      <c r="E558" s="30">
        <v>48000</v>
      </c>
      <c r="F558" s="6">
        <v>48000</v>
      </c>
      <c r="G558" s="6">
        <v>48000</v>
      </c>
      <c r="H558" s="6">
        <v>48000</v>
      </c>
    </row>
    <row r="559" spans="1:8" ht="18.75">
      <c r="A559" s="6">
        <f t="shared" si="99"/>
        <v>14</v>
      </c>
      <c r="B559" s="61" t="s">
        <v>376</v>
      </c>
      <c r="C559" s="62">
        <v>360</v>
      </c>
      <c r="D559" s="6">
        <v>360</v>
      </c>
      <c r="E559" s="30">
        <v>360</v>
      </c>
      <c r="F559" s="6">
        <v>360</v>
      </c>
      <c r="G559" s="6">
        <v>360</v>
      </c>
      <c r="H559" s="6">
        <v>360</v>
      </c>
    </row>
    <row r="560" spans="1:8" ht="18.75">
      <c r="A560" s="6">
        <f t="shared" si="99"/>
        <v>15</v>
      </c>
      <c r="B560" s="61" t="s">
        <v>377</v>
      </c>
      <c r="C560" s="62"/>
      <c r="D560" s="6"/>
      <c r="E560" s="6">
        <v>1200</v>
      </c>
      <c r="F560" s="6">
        <v>1500</v>
      </c>
      <c r="G560" s="6">
        <v>1800</v>
      </c>
      <c r="H560" s="6">
        <v>1800</v>
      </c>
    </row>
    <row r="561" spans="1:8">
      <c r="A561" s="6">
        <f t="shared" si="99"/>
        <v>16</v>
      </c>
      <c r="B561" s="8" t="s">
        <v>378</v>
      </c>
      <c r="C561" s="8">
        <v>300</v>
      </c>
      <c r="D561" s="8">
        <v>161</v>
      </c>
      <c r="E561" s="8">
        <v>131</v>
      </c>
      <c r="F561" s="8">
        <v>150</v>
      </c>
      <c r="G561" s="8">
        <v>95</v>
      </c>
      <c r="H561" s="8">
        <v>95</v>
      </c>
    </row>
    <row r="562" spans="1:8" ht="18.75">
      <c r="A562" s="6"/>
      <c r="B562" s="64" t="s">
        <v>97</v>
      </c>
      <c r="C562" s="71">
        <f t="shared" ref="C562:H562" si="100">SUM(C546:C561)</f>
        <v>129220</v>
      </c>
      <c r="D562" s="11">
        <f t="shared" si="100"/>
        <v>158281</v>
      </c>
      <c r="E562" s="34">
        <f t="shared" si="100"/>
        <v>159451</v>
      </c>
      <c r="F562" s="11">
        <f t="shared" si="100"/>
        <v>159570</v>
      </c>
      <c r="G562" s="11">
        <f t="shared" si="100"/>
        <v>159815</v>
      </c>
      <c r="H562" s="11">
        <f t="shared" si="100"/>
        <v>180815</v>
      </c>
    </row>
    <row r="563" spans="1:8">
      <c r="A563" s="6"/>
      <c r="B563" s="7" t="s">
        <v>84</v>
      </c>
      <c r="C563" s="11"/>
      <c r="D563" s="11"/>
      <c r="E563" s="34"/>
      <c r="F563" s="11"/>
      <c r="G563" s="11"/>
      <c r="H563" s="11"/>
    </row>
    <row r="564" spans="1:8">
      <c r="A564" s="6">
        <v>1</v>
      </c>
      <c r="B564" s="17" t="s">
        <v>152</v>
      </c>
      <c r="C564" s="6">
        <v>3000</v>
      </c>
      <c r="D564" s="6">
        <v>3000</v>
      </c>
      <c r="E564" s="30">
        <v>3000</v>
      </c>
      <c r="F564" s="6">
        <v>3000</v>
      </c>
      <c r="G564" s="6">
        <v>3000</v>
      </c>
      <c r="H564" s="6">
        <v>3000</v>
      </c>
    </row>
    <row r="565" spans="1:8" ht="18.75">
      <c r="A565" s="6"/>
      <c r="B565" s="64" t="s">
        <v>97</v>
      </c>
      <c r="C565" s="11">
        <f t="shared" ref="C565:H565" si="101">SUM(C564)</f>
        <v>3000</v>
      </c>
      <c r="D565" s="11">
        <f t="shared" si="101"/>
        <v>3000</v>
      </c>
      <c r="E565" s="34">
        <f t="shared" si="101"/>
        <v>3000</v>
      </c>
      <c r="F565" s="11">
        <f t="shared" si="101"/>
        <v>3000</v>
      </c>
      <c r="G565" s="11">
        <f t="shared" si="101"/>
        <v>3000</v>
      </c>
      <c r="H565" s="11">
        <f t="shared" si="101"/>
        <v>3000</v>
      </c>
    </row>
    <row r="566" spans="1:8">
      <c r="A566" s="6"/>
      <c r="B566" s="7" t="s">
        <v>85</v>
      </c>
      <c r="C566" s="11"/>
      <c r="D566" s="11"/>
      <c r="E566" s="34"/>
      <c r="F566" s="11"/>
      <c r="G566" s="11"/>
      <c r="H566" s="11"/>
    </row>
    <row r="567" spans="1:8">
      <c r="A567" s="6">
        <v>1</v>
      </c>
      <c r="B567" s="17" t="s">
        <v>152</v>
      </c>
      <c r="C567" s="6">
        <v>2500</v>
      </c>
      <c r="D567" s="6">
        <v>2500</v>
      </c>
      <c r="E567" s="30">
        <v>2500</v>
      </c>
      <c r="F567" s="6">
        <v>2500</v>
      </c>
      <c r="G567" s="6">
        <v>2500</v>
      </c>
      <c r="H567" s="6">
        <v>2500</v>
      </c>
    </row>
    <row r="568" spans="1:8" ht="18.75">
      <c r="A568" s="6">
        <v>2</v>
      </c>
      <c r="B568" s="61" t="s">
        <v>353</v>
      </c>
      <c r="C568" s="6">
        <v>480</v>
      </c>
      <c r="D568" s="6">
        <v>480</v>
      </c>
      <c r="E568" s="30">
        <v>480</v>
      </c>
      <c r="F568" s="6">
        <v>480</v>
      </c>
      <c r="G568" s="6">
        <v>480</v>
      </c>
      <c r="H568" s="6">
        <v>480</v>
      </c>
    </row>
    <row r="569" spans="1:8" ht="18.75">
      <c r="A569" s="6"/>
      <c r="B569" s="64" t="s">
        <v>97</v>
      </c>
      <c r="C569" s="11">
        <f t="shared" ref="C569:H569" si="102">SUM(C567:C568)</f>
        <v>2980</v>
      </c>
      <c r="D569" s="11">
        <f t="shared" si="102"/>
        <v>2980</v>
      </c>
      <c r="E569" s="34">
        <f t="shared" si="102"/>
        <v>2980</v>
      </c>
      <c r="F569" s="11">
        <f t="shared" si="102"/>
        <v>2980</v>
      </c>
      <c r="G569" s="11">
        <f t="shared" si="102"/>
        <v>2980</v>
      </c>
      <c r="H569" s="11">
        <f t="shared" si="102"/>
        <v>2980</v>
      </c>
    </row>
    <row r="570" spans="1:8">
      <c r="A570" s="6"/>
      <c r="B570" s="7" t="s">
        <v>86</v>
      </c>
      <c r="C570" s="11"/>
      <c r="D570" s="11"/>
      <c r="E570" s="34"/>
      <c r="F570" s="11"/>
      <c r="G570" s="11"/>
      <c r="H570" s="11"/>
    </row>
    <row r="571" spans="1:8">
      <c r="A571" s="6">
        <v>1</v>
      </c>
      <c r="B571" s="17" t="s">
        <v>152</v>
      </c>
      <c r="C571" s="6">
        <v>127</v>
      </c>
      <c r="D571" s="6">
        <v>127</v>
      </c>
      <c r="E571" s="30">
        <v>127</v>
      </c>
      <c r="F571" s="6">
        <v>127</v>
      </c>
      <c r="G571" s="6">
        <v>127</v>
      </c>
      <c r="H571" s="6">
        <v>127</v>
      </c>
    </row>
    <row r="572" spans="1:8" ht="18.75">
      <c r="A572" s="6"/>
      <c r="B572" s="64" t="s">
        <v>97</v>
      </c>
      <c r="C572" s="11">
        <f t="shared" ref="C572:H572" si="103">SUM(C571)</f>
        <v>127</v>
      </c>
      <c r="D572" s="11">
        <f t="shared" si="103"/>
        <v>127</v>
      </c>
      <c r="E572" s="34">
        <f t="shared" si="103"/>
        <v>127</v>
      </c>
      <c r="F572" s="11">
        <f t="shared" si="103"/>
        <v>127</v>
      </c>
      <c r="G572" s="11">
        <f t="shared" si="103"/>
        <v>127</v>
      </c>
      <c r="H572" s="11">
        <f t="shared" si="103"/>
        <v>127</v>
      </c>
    </row>
    <row r="573" spans="1:8">
      <c r="A573" s="6"/>
      <c r="B573" s="7" t="s">
        <v>87</v>
      </c>
      <c r="F573" s="8"/>
      <c r="G573" s="8"/>
      <c r="H573" s="8"/>
    </row>
    <row r="574" spans="1:8" ht="18.75">
      <c r="A574" s="6">
        <v>1</v>
      </c>
      <c r="B574" s="59" t="s">
        <v>347</v>
      </c>
      <c r="C574" s="6">
        <v>1125</v>
      </c>
      <c r="D574" s="6">
        <v>1125</v>
      </c>
      <c r="E574" s="30">
        <v>1125</v>
      </c>
      <c r="F574" s="6">
        <v>1125</v>
      </c>
      <c r="G574" s="6">
        <v>1125</v>
      </c>
      <c r="H574" s="6">
        <v>1125</v>
      </c>
    </row>
    <row r="575" spans="1:8" ht="18.75">
      <c r="A575" s="6"/>
      <c r="B575" s="64" t="s">
        <v>97</v>
      </c>
      <c r="C575" s="11">
        <f t="shared" ref="C575:H575" si="104">SUM(C574)</f>
        <v>1125</v>
      </c>
      <c r="D575" s="11">
        <f t="shared" si="104"/>
        <v>1125</v>
      </c>
      <c r="E575" s="34">
        <f t="shared" si="104"/>
        <v>1125</v>
      </c>
      <c r="F575" s="11">
        <f t="shared" si="104"/>
        <v>1125</v>
      </c>
      <c r="G575" s="11">
        <f t="shared" si="104"/>
        <v>1125</v>
      </c>
      <c r="H575" s="11">
        <f t="shared" si="104"/>
        <v>1125</v>
      </c>
    </row>
    <row r="576" spans="1:8">
      <c r="A576" s="6"/>
      <c r="B576" s="7" t="s">
        <v>88</v>
      </c>
      <c r="C576" s="11"/>
      <c r="D576" s="11"/>
      <c r="E576" s="34"/>
      <c r="F576" s="11"/>
      <c r="G576" s="11"/>
      <c r="H576" s="11"/>
    </row>
    <row r="577" spans="1:14">
      <c r="A577" s="6">
        <v>1</v>
      </c>
      <c r="B577" s="17" t="s">
        <v>152</v>
      </c>
      <c r="C577" s="6">
        <v>900</v>
      </c>
      <c r="D577" s="6">
        <v>900</v>
      </c>
      <c r="E577" s="30">
        <v>900</v>
      </c>
      <c r="F577" s="6">
        <v>900</v>
      </c>
      <c r="G577" s="6">
        <v>900</v>
      </c>
      <c r="H577" s="6">
        <v>900</v>
      </c>
    </row>
    <row r="578" spans="1:14" ht="18.75">
      <c r="A578" s="6"/>
      <c r="B578" s="64" t="s">
        <v>97</v>
      </c>
      <c r="C578" s="11">
        <f t="shared" ref="C578:H578" si="105">SUM(C577)</f>
        <v>900</v>
      </c>
      <c r="D578" s="11">
        <f t="shared" si="105"/>
        <v>900</v>
      </c>
      <c r="E578" s="34">
        <f t="shared" si="105"/>
        <v>900</v>
      </c>
      <c r="F578" s="11">
        <f t="shared" si="105"/>
        <v>900</v>
      </c>
      <c r="G578" s="11">
        <f t="shared" si="105"/>
        <v>900</v>
      </c>
      <c r="H578" s="11">
        <f t="shared" si="105"/>
        <v>900</v>
      </c>
    </row>
    <row r="579" spans="1:14" ht="23.25">
      <c r="A579" s="6"/>
      <c r="B579" s="28" t="s">
        <v>138</v>
      </c>
      <c r="C579" s="11"/>
      <c r="D579" s="11"/>
      <c r="E579" s="11"/>
      <c r="F579" s="11"/>
      <c r="G579" s="11"/>
      <c r="H579" s="11"/>
    </row>
    <row r="580" spans="1:14">
      <c r="A580" s="6">
        <v>1</v>
      </c>
      <c r="B580" s="17" t="s">
        <v>270</v>
      </c>
      <c r="C580" s="6">
        <v>10902</v>
      </c>
      <c r="D580" s="6">
        <v>10902</v>
      </c>
      <c r="E580" s="6">
        <v>10902</v>
      </c>
      <c r="F580" s="6">
        <v>10902</v>
      </c>
      <c r="G580" s="6">
        <v>11082</v>
      </c>
      <c r="H580" s="6">
        <v>11454</v>
      </c>
    </row>
    <row r="581" spans="1:14">
      <c r="A581" s="6"/>
      <c r="B581" s="17" t="s">
        <v>379</v>
      </c>
      <c r="C581" s="6">
        <v>2400</v>
      </c>
      <c r="D581" s="6">
        <v>2400</v>
      </c>
      <c r="E581" s="6">
        <v>2400</v>
      </c>
      <c r="F581" s="6">
        <v>2400</v>
      </c>
      <c r="G581" s="6">
        <v>3600</v>
      </c>
      <c r="H581" s="6">
        <v>3600</v>
      </c>
    </row>
    <row r="582" spans="1:14">
      <c r="A582" s="6"/>
      <c r="B582" s="17" t="s">
        <v>380</v>
      </c>
      <c r="C582" s="6">
        <v>3000</v>
      </c>
      <c r="D582" s="6">
        <v>3000</v>
      </c>
      <c r="E582" s="6">
        <v>3000</v>
      </c>
      <c r="F582" s="6">
        <v>3000</v>
      </c>
      <c r="G582" s="6">
        <v>3000</v>
      </c>
      <c r="H582" s="6">
        <v>3000</v>
      </c>
    </row>
    <row r="583" spans="1:14" ht="18.75">
      <c r="A583" s="6"/>
      <c r="B583" s="64" t="s">
        <v>97</v>
      </c>
      <c r="C583" s="11">
        <f t="shared" ref="C583:H583" si="106">SUM(C580:C582)</f>
        <v>16302</v>
      </c>
      <c r="D583" s="11">
        <f t="shared" si="106"/>
        <v>16302</v>
      </c>
      <c r="E583" s="11">
        <f t="shared" si="106"/>
        <v>16302</v>
      </c>
      <c r="F583" s="11">
        <f t="shared" si="106"/>
        <v>16302</v>
      </c>
      <c r="G583" s="11">
        <f t="shared" si="106"/>
        <v>17682</v>
      </c>
      <c r="H583" s="11">
        <f t="shared" si="106"/>
        <v>18054</v>
      </c>
      <c r="I583" s="77">
        <f t="shared" ref="I583:N584" si="107">C583/1000</f>
        <v>16.302</v>
      </c>
      <c r="J583" s="77">
        <f t="shared" si="107"/>
        <v>16.302</v>
      </c>
      <c r="K583" s="77">
        <f t="shared" si="107"/>
        <v>16.302</v>
      </c>
      <c r="L583" s="77">
        <f t="shared" si="107"/>
        <v>16.302</v>
      </c>
      <c r="M583" s="77">
        <f t="shared" si="107"/>
        <v>17.681999999999999</v>
      </c>
      <c r="N583" s="77">
        <f t="shared" si="107"/>
        <v>18.053999999999998</v>
      </c>
    </row>
    <row r="584" spans="1:14">
      <c r="A584" s="6"/>
      <c r="B584" s="11" t="s">
        <v>139</v>
      </c>
      <c r="C584" s="10">
        <f t="shared" ref="C584:H584" si="108">C583+C578+C575+C572+C569+C565+C562+C544+C538+C527+C519+C515+C511+C508+C499+C491</f>
        <v>343530</v>
      </c>
      <c r="D584" s="10">
        <f t="shared" si="108"/>
        <v>374192</v>
      </c>
      <c r="E584" s="10">
        <f t="shared" si="108"/>
        <v>406726</v>
      </c>
      <c r="F584" s="10">
        <f t="shared" si="108"/>
        <v>417228</v>
      </c>
      <c r="G584" s="10">
        <f t="shared" si="108"/>
        <v>429211</v>
      </c>
      <c r="H584" s="10">
        <f t="shared" si="108"/>
        <v>455947</v>
      </c>
      <c r="I584" s="77">
        <f t="shared" si="107"/>
        <v>343.53</v>
      </c>
      <c r="J584" s="77">
        <f t="shared" si="107"/>
        <v>374.19200000000001</v>
      </c>
      <c r="K584" s="77">
        <f t="shared" si="107"/>
        <v>406.726</v>
      </c>
      <c r="L584" s="77">
        <f t="shared" si="107"/>
        <v>417.22800000000001</v>
      </c>
      <c r="M584" s="77">
        <f t="shared" si="107"/>
        <v>429.21100000000001</v>
      </c>
      <c r="N584" s="77">
        <f t="shared" si="107"/>
        <v>455.947</v>
      </c>
    </row>
    <row r="585" spans="1:14">
      <c r="A585" s="6"/>
      <c r="B585" s="8"/>
      <c r="C585" s="11"/>
      <c r="D585" s="11"/>
      <c r="E585" s="11"/>
      <c r="F585" s="11"/>
      <c r="G585" s="11"/>
      <c r="H585" s="11"/>
      <c r="I585" s="72"/>
      <c r="J585" s="72"/>
      <c r="K585" s="72"/>
      <c r="L585" s="72"/>
      <c r="M585" s="72"/>
      <c r="N585" s="72"/>
    </row>
    <row r="586" spans="1:14">
      <c r="B586" s="1" t="s">
        <v>381</v>
      </c>
    </row>
    <row r="587" spans="1:14">
      <c r="B587" s="293" t="s">
        <v>382</v>
      </c>
      <c r="C587" s="294" t="s">
        <v>383</v>
      </c>
      <c r="D587" s="294"/>
      <c r="E587" s="294"/>
      <c r="F587" s="294"/>
      <c r="G587" s="73"/>
      <c r="H587" s="73"/>
    </row>
    <row r="588" spans="1:14">
      <c r="B588" s="293"/>
      <c r="C588" s="294" t="s">
        <v>384</v>
      </c>
      <c r="D588" s="294"/>
      <c r="E588" s="294"/>
      <c r="F588" s="294"/>
      <c r="G588"/>
      <c r="H588"/>
    </row>
    <row r="589" spans="1:14">
      <c r="B589" s="74" t="s">
        <v>385</v>
      </c>
      <c r="C589" s="291" t="s">
        <v>386</v>
      </c>
      <c r="D589" s="291"/>
      <c r="E589" s="291"/>
      <c r="F589" s="291"/>
      <c r="G589"/>
      <c r="H589"/>
    </row>
    <row r="590" spans="1:14">
      <c r="B590" s="74" t="s">
        <v>387</v>
      </c>
      <c r="C590" s="291" t="s">
        <v>388</v>
      </c>
      <c r="D590" s="291"/>
      <c r="E590" s="291"/>
      <c r="F590" s="291"/>
      <c r="G590"/>
      <c r="H590"/>
    </row>
    <row r="591" spans="1:14">
      <c r="B591" s="74" t="s">
        <v>389</v>
      </c>
      <c r="C591" s="291" t="s">
        <v>390</v>
      </c>
      <c r="D591" s="291"/>
      <c r="E591" s="291"/>
      <c r="F591" s="291"/>
      <c r="G591"/>
      <c r="H591"/>
      <c r="I591" t="s">
        <v>391</v>
      </c>
    </row>
    <row r="592" spans="1:14">
      <c r="B592" s="74" t="s">
        <v>392</v>
      </c>
      <c r="C592" s="291" t="s">
        <v>393</v>
      </c>
      <c r="D592" s="291"/>
      <c r="E592" s="291"/>
      <c r="F592" s="291"/>
      <c r="G592"/>
      <c r="H592"/>
    </row>
    <row r="600" s="1" customFormat="1" ht="15"/>
    <row r="601" s="1" customFormat="1" ht="15"/>
    <row r="602" s="1" customFormat="1" ht="15"/>
    <row r="603" s="1" customFormat="1" ht="15"/>
    <row r="604" s="1" customFormat="1" ht="15"/>
    <row r="605" s="1" customFormat="1" ht="15"/>
    <row r="606" s="1" customFormat="1" ht="15"/>
    <row r="607" s="1" customFormat="1" ht="15"/>
    <row r="608" s="1" customFormat="1" ht="15"/>
    <row r="609" s="1" customFormat="1" ht="15"/>
    <row r="610" s="1" customFormat="1" ht="15"/>
    <row r="611" s="1" customFormat="1" ht="15"/>
    <row r="612" s="1" customFormat="1" ht="15"/>
    <row r="613" s="1" customFormat="1" ht="15"/>
    <row r="614" s="1" customFormat="1" ht="15"/>
    <row r="615" s="1" customFormat="1" ht="15"/>
    <row r="616" s="1" customFormat="1" ht="15"/>
    <row r="617" s="1" customFormat="1" ht="15"/>
    <row r="618" s="1" customFormat="1" ht="15"/>
    <row r="619" s="1" customFormat="1" ht="15"/>
    <row r="620" s="1" customFormat="1" ht="15"/>
    <row r="621" s="1" customFormat="1" ht="15"/>
    <row r="622" s="1" customFormat="1" ht="15"/>
    <row r="623" s="1" customFormat="1" ht="15"/>
    <row r="624" s="1" customFormat="1" ht="15"/>
    <row r="625" s="1" customFormat="1" ht="15"/>
    <row r="626" s="1" customFormat="1" ht="15"/>
    <row r="627" s="1" customFormat="1" ht="15"/>
    <row r="628" s="1" customFormat="1" ht="15"/>
    <row r="629" s="1" customFormat="1" ht="15"/>
    <row r="630" s="1" customFormat="1" ht="15"/>
    <row r="631" s="1" customFormat="1" ht="15"/>
    <row r="632" s="1" customFormat="1" ht="15"/>
    <row r="633" s="1" customFormat="1" ht="15"/>
    <row r="634" s="1" customFormat="1" ht="15"/>
    <row r="635" s="1" customFormat="1" ht="15"/>
    <row r="636" s="1" customFormat="1" ht="15"/>
    <row r="637" s="1" customFormat="1" ht="15"/>
    <row r="638" s="1" customFormat="1" ht="15"/>
    <row r="639" s="1" customFormat="1" ht="15"/>
    <row r="640" s="1" customFormat="1" ht="15"/>
    <row r="641" s="1" customFormat="1" ht="15"/>
    <row r="642" s="1" customFormat="1" ht="15"/>
    <row r="643" s="1" customFormat="1" ht="15"/>
    <row r="644" s="1" customFormat="1" ht="15"/>
    <row r="645" s="1" customFormat="1" ht="15"/>
    <row r="646" s="1" customFormat="1" ht="15"/>
    <row r="647" s="1" customFormat="1" ht="15"/>
    <row r="648" s="1" customFormat="1" ht="15"/>
    <row r="649" s="1" customFormat="1" ht="15"/>
    <row r="650" s="1" customFormat="1" ht="15"/>
    <row r="651" s="1" customFormat="1" ht="15"/>
    <row r="652" s="1" customFormat="1" ht="15"/>
    <row r="653" s="1" customFormat="1" ht="15"/>
    <row r="654" s="1" customFormat="1" ht="15"/>
    <row r="655" s="1" customFormat="1" ht="15"/>
    <row r="656" s="1" customFormat="1" ht="15"/>
    <row r="657" s="1" customFormat="1" ht="15"/>
    <row r="658" s="1" customFormat="1" ht="15"/>
    <row r="659" s="1" customFormat="1" ht="15"/>
    <row r="660" s="1" customFormat="1" ht="15"/>
    <row r="661" s="1" customFormat="1" ht="15"/>
    <row r="662" s="1" customFormat="1" ht="15"/>
    <row r="663" s="1" customFormat="1" ht="15"/>
    <row r="664" s="1" customFormat="1" ht="15"/>
    <row r="665" s="1" customFormat="1" ht="15"/>
    <row r="666" s="1" customFormat="1" ht="15"/>
    <row r="667" s="1" customFormat="1" ht="15"/>
    <row r="668" s="1" customFormat="1" ht="15"/>
    <row r="669" s="1" customFormat="1" ht="15"/>
    <row r="670" s="1" customFormat="1" ht="15"/>
    <row r="671" s="1" customFormat="1" ht="15"/>
    <row r="672" s="1" customFormat="1" ht="15"/>
    <row r="673" s="1" customFormat="1" ht="15"/>
    <row r="674" s="1" customFormat="1" ht="15"/>
    <row r="675" s="1" customFormat="1" ht="15"/>
    <row r="676" s="1" customFormat="1" ht="15"/>
    <row r="677" s="1" customFormat="1" ht="15"/>
    <row r="678" s="1" customFormat="1" ht="15"/>
    <row r="679" s="1" customFormat="1" ht="15"/>
    <row r="680" s="1" customFormat="1" ht="15"/>
    <row r="681" s="1" customFormat="1" ht="15"/>
    <row r="682" s="1" customFormat="1" ht="15"/>
    <row r="683" s="1" customFormat="1" ht="15"/>
    <row r="684" s="1" customFormat="1" ht="15"/>
    <row r="685" s="1" customFormat="1" ht="15"/>
    <row r="686" s="1" customFormat="1" ht="15"/>
    <row r="687" s="1" customFormat="1" ht="15"/>
    <row r="688" s="1" customFormat="1" ht="15"/>
    <row r="689" s="1" customFormat="1" ht="15"/>
    <row r="690" s="1" customFormat="1" ht="15"/>
    <row r="691" s="1" customFormat="1" ht="15"/>
    <row r="692" s="1" customFormat="1" ht="15"/>
    <row r="693" s="1" customFormat="1" ht="15"/>
    <row r="694" s="1" customFormat="1" ht="15"/>
    <row r="695" s="1" customFormat="1" ht="15"/>
    <row r="696" s="1" customFormat="1" ht="15"/>
    <row r="697" s="1" customFormat="1" ht="15"/>
    <row r="698" s="1" customFormat="1" ht="15"/>
    <row r="699" s="1" customFormat="1" ht="15"/>
    <row r="700" s="1" customFormat="1" ht="15"/>
    <row r="701" s="1" customFormat="1" ht="15"/>
    <row r="702" s="1" customFormat="1" ht="15"/>
    <row r="703" s="1" customFormat="1" ht="15"/>
    <row r="704" s="1" customFormat="1" ht="15"/>
    <row r="705" s="1" customFormat="1" ht="15"/>
    <row r="706" s="1" customFormat="1" ht="15"/>
    <row r="707" s="1" customFormat="1" ht="15"/>
    <row r="708" s="1" customFormat="1" ht="15"/>
    <row r="709" s="1" customFormat="1" ht="15"/>
    <row r="710" s="1" customFormat="1" ht="15"/>
    <row r="711" s="1" customFormat="1" ht="15"/>
    <row r="712" s="1" customFormat="1" ht="15"/>
    <row r="713" s="1" customFormat="1" ht="15"/>
    <row r="714" s="1" customFormat="1" ht="15"/>
    <row r="715" s="1" customFormat="1" ht="15"/>
    <row r="716" s="1" customFormat="1" ht="15"/>
    <row r="717" s="1" customFormat="1" ht="15"/>
    <row r="718" s="1" customFormat="1" ht="15"/>
    <row r="719" s="1" customFormat="1" ht="15"/>
    <row r="720" s="1" customFormat="1" ht="15"/>
    <row r="721" s="1" customFormat="1" ht="15"/>
    <row r="722" s="1" customFormat="1" ht="15"/>
    <row r="723" s="1" customFormat="1" ht="15"/>
    <row r="724" s="1" customFormat="1" ht="15"/>
    <row r="725" s="1" customFormat="1" ht="15"/>
    <row r="726" s="1" customFormat="1" ht="15"/>
    <row r="727" s="1" customFormat="1" ht="15"/>
    <row r="728" s="1" customFormat="1" ht="15"/>
    <row r="729" s="1" customFormat="1" ht="15"/>
    <row r="730" s="1" customFormat="1" ht="15"/>
    <row r="731" s="1" customFormat="1" ht="15"/>
    <row r="732" s="1" customFormat="1" ht="15"/>
    <row r="733" s="1" customFormat="1" ht="15"/>
    <row r="734" s="1" customFormat="1" ht="15"/>
    <row r="735" s="1" customFormat="1" ht="15"/>
    <row r="736" s="1" customFormat="1" ht="15"/>
    <row r="737" s="1" customFormat="1" ht="15"/>
    <row r="738" s="1" customFormat="1" ht="15"/>
    <row r="739" s="1" customFormat="1" ht="15"/>
    <row r="740" s="1" customFormat="1" ht="15"/>
    <row r="741" s="1" customFormat="1" ht="15"/>
    <row r="742" s="1" customFormat="1" ht="15"/>
    <row r="743" s="1" customFormat="1" ht="15"/>
    <row r="744" s="1" customFormat="1" ht="15"/>
    <row r="745" s="1" customFormat="1" ht="15"/>
    <row r="746" s="1" customFormat="1" ht="15"/>
    <row r="747" s="1" customFormat="1" ht="15"/>
    <row r="748" s="1" customFormat="1" ht="15"/>
    <row r="749" s="1" customFormat="1" ht="15"/>
    <row r="750" s="1" customFormat="1" ht="15"/>
    <row r="751" s="1" customFormat="1" ht="15"/>
    <row r="752" s="1" customFormat="1" ht="15"/>
    <row r="753" s="1" customFormat="1" ht="15"/>
    <row r="754" s="1" customFormat="1" ht="15"/>
    <row r="755" s="1" customFormat="1" ht="15"/>
    <row r="756" s="1" customFormat="1" ht="15"/>
    <row r="757" s="1" customFormat="1" ht="15"/>
    <row r="758" s="1" customFormat="1" ht="15"/>
    <row r="759" s="1" customFormat="1" ht="15"/>
    <row r="760" s="1" customFormat="1" ht="15"/>
    <row r="761" s="1" customFormat="1" ht="15"/>
    <row r="762" s="1" customFormat="1" ht="15"/>
    <row r="763" s="1" customFormat="1" ht="15"/>
    <row r="764" s="1" customFormat="1" ht="15"/>
    <row r="765" s="1" customFormat="1" ht="15"/>
    <row r="766" s="1" customFormat="1" ht="15"/>
    <row r="767" s="1" customFormat="1" ht="15"/>
    <row r="768" s="1" customFormat="1" ht="15"/>
    <row r="769" s="1" customFormat="1" ht="15"/>
    <row r="770" s="1" customFormat="1" ht="15"/>
    <row r="771" s="1" customFormat="1" ht="15"/>
    <row r="772" s="1" customFormat="1" ht="15"/>
    <row r="773" s="1" customFormat="1" ht="15"/>
    <row r="774" s="1" customFormat="1" ht="15"/>
    <row r="775" s="1" customFormat="1" ht="15"/>
    <row r="776" s="1" customFormat="1" ht="15"/>
    <row r="777" s="1" customFormat="1" ht="15"/>
    <row r="778" s="1" customFormat="1" ht="15"/>
    <row r="779" s="1" customFormat="1" ht="15"/>
    <row r="780" s="1" customFormat="1" ht="15"/>
    <row r="781" s="1" customFormat="1" ht="15"/>
    <row r="782" s="1" customFormat="1" ht="15"/>
    <row r="783" s="1" customFormat="1" ht="15"/>
    <row r="784" s="1" customFormat="1" ht="15"/>
    <row r="785" s="1" customFormat="1" ht="15"/>
    <row r="786" s="1" customFormat="1" ht="15"/>
    <row r="787" s="1" customFormat="1" ht="15"/>
    <row r="788" s="1" customFormat="1" ht="15"/>
    <row r="789" s="1" customFormat="1" ht="15"/>
    <row r="790" s="1" customFormat="1" ht="15"/>
    <row r="791" s="1" customFormat="1" ht="15"/>
    <row r="792" s="1" customFormat="1" ht="15"/>
    <row r="793" s="1" customFormat="1" ht="15"/>
    <row r="794" s="1" customFormat="1" ht="15"/>
    <row r="795" s="1" customFormat="1" ht="15"/>
    <row r="796" s="1" customFormat="1" ht="15"/>
    <row r="797" s="1" customFormat="1" ht="15"/>
    <row r="798" s="1" customFormat="1" ht="15"/>
    <row r="799" s="1" customFormat="1" ht="15"/>
    <row r="800" s="1" customFormat="1" ht="15"/>
    <row r="801" s="1" customFormat="1" ht="15"/>
    <row r="802" s="1" customFormat="1" ht="15"/>
    <row r="803" s="1" customFormat="1" ht="15"/>
    <row r="804" s="1" customFormat="1" ht="15"/>
    <row r="805" s="1" customFormat="1" ht="15"/>
    <row r="806" s="1" customFormat="1" ht="15"/>
    <row r="807" s="1" customFormat="1" ht="15"/>
    <row r="808" s="1" customFormat="1" ht="15"/>
    <row r="809" s="1" customFormat="1" ht="15"/>
    <row r="810" s="1" customFormat="1" ht="15"/>
    <row r="811" s="1" customFormat="1" ht="15"/>
    <row r="812" s="1" customFormat="1" ht="15"/>
    <row r="813" s="1" customFormat="1" ht="15"/>
    <row r="814" s="1" customFormat="1" ht="15"/>
    <row r="815" s="1" customFormat="1" ht="15"/>
    <row r="816" s="1" customFormat="1" ht="15"/>
    <row r="817" s="1" customFormat="1" ht="15"/>
    <row r="818" s="1" customFormat="1" ht="15"/>
    <row r="819" s="1" customFormat="1" ht="15"/>
    <row r="820" s="1" customFormat="1" ht="15"/>
    <row r="821" s="1" customFormat="1" ht="15"/>
    <row r="822" s="1" customFormat="1" ht="15"/>
    <row r="823" s="1" customFormat="1" ht="15"/>
    <row r="824" s="1" customFormat="1" ht="15"/>
    <row r="825" s="1" customFormat="1" ht="15"/>
    <row r="826" s="1" customFormat="1" ht="15"/>
    <row r="827" s="1" customFormat="1" ht="15"/>
    <row r="828" s="1" customFormat="1" ht="15"/>
    <row r="829" s="1" customFormat="1" ht="15"/>
    <row r="830" s="1" customFormat="1" ht="15"/>
    <row r="831" s="1" customFormat="1" ht="15"/>
    <row r="832" s="1" customFormat="1" ht="15"/>
    <row r="833" s="1" customFormat="1" ht="15"/>
    <row r="834" s="1" customFormat="1" ht="15"/>
    <row r="835" s="1" customFormat="1" ht="15"/>
    <row r="836" s="1" customFormat="1" ht="15"/>
    <row r="837" s="1" customFormat="1" ht="15"/>
    <row r="838" s="1" customFormat="1" ht="15"/>
    <row r="839" s="1" customFormat="1" ht="15"/>
    <row r="840" s="1" customFormat="1" ht="15"/>
    <row r="841" s="1" customFormat="1" ht="15"/>
    <row r="842" s="1" customFormat="1" ht="15"/>
    <row r="843" s="1" customFormat="1" ht="15"/>
    <row r="844" s="1" customFormat="1" ht="15"/>
    <row r="845" s="1" customFormat="1" ht="15"/>
    <row r="846" s="1" customFormat="1" ht="15"/>
    <row r="847" s="1" customFormat="1" ht="15"/>
    <row r="848" s="1" customFormat="1" ht="15"/>
    <row r="849" s="1" customFormat="1" ht="15"/>
    <row r="850" s="1" customFormat="1" ht="15"/>
    <row r="851" s="1" customFormat="1" ht="15"/>
    <row r="852" s="1" customFormat="1" ht="15"/>
    <row r="853" s="1" customFormat="1" ht="15"/>
    <row r="854" s="1" customFormat="1" ht="15"/>
    <row r="855" s="1" customFormat="1" ht="15"/>
    <row r="856" s="1" customFormat="1" ht="15"/>
    <row r="857" s="1" customFormat="1" ht="15"/>
    <row r="858" s="1" customFormat="1" ht="15"/>
    <row r="859" s="1" customFormat="1" ht="15"/>
    <row r="860" s="1" customFormat="1" ht="15"/>
    <row r="861" s="1" customFormat="1" ht="15"/>
    <row r="862" s="1" customFormat="1" ht="15"/>
    <row r="863" s="1" customFormat="1" ht="15"/>
    <row r="864" s="1" customFormat="1" ht="15"/>
    <row r="865" s="1" customFormat="1" ht="15"/>
    <row r="866" s="1" customFormat="1" ht="15"/>
    <row r="867" s="1" customFormat="1" ht="15"/>
    <row r="868" s="1" customFormat="1" ht="15"/>
    <row r="869" s="1" customFormat="1" ht="15"/>
    <row r="870" s="1" customFormat="1" ht="15"/>
    <row r="871" s="1" customFormat="1" ht="15"/>
    <row r="872" s="1" customFormat="1" ht="15"/>
    <row r="873" s="1" customFormat="1" ht="15"/>
    <row r="874" s="1" customFormat="1" ht="15"/>
    <row r="875" s="1" customFormat="1" ht="15"/>
    <row r="876" s="1" customFormat="1" ht="15"/>
    <row r="877" s="1" customFormat="1" ht="15"/>
    <row r="878" s="1" customFormat="1" ht="15"/>
    <row r="879" s="1" customFormat="1" ht="15"/>
    <row r="880" s="1" customFormat="1" ht="15"/>
    <row r="881" s="1" customFormat="1" ht="15"/>
    <row r="882" s="1" customFormat="1" ht="15"/>
    <row r="883" s="1" customFormat="1" ht="15"/>
    <row r="884" s="1" customFormat="1" ht="15"/>
    <row r="885" s="1" customFormat="1" ht="15"/>
    <row r="886" s="1" customFormat="1" ht="15"/>
    <row r="887" s="1" customFormat="1" ht="15"/>
    <row r="888" s="1" customFormat="1" ht="15"/>
    <row r="889" s="1" customFormat="1" ht="15"/>
    <row r="890" s="1" customFormat="1" ht="15"/>
    <row r="891" s="1" customFormat="1" ht="15"/>
    <row r="892" s="1" customFormat="1" ht="15"/>
    <row r="893" s="1" customFormat="1" ht="15"/>
    <row r="894" s="1" customFormat="1" ht="15"/>
    <row r="895" s="1" customFormat="1" ht="15"/>
    <row r="896" s="1" customFormat="1" ht="15"/>
    <row r="897" s="1" customFormat="1" ht="15"/>
    <row r="898" s="1" customFormat="1" ht="15"/>
    <row r="899" s="1" customFormat="1" ht="15"/>
    <row r="900" s="1" customFormat="1" ht="15"/>
    <row r="901" s="1" customFormat="1" ht="15"/>
    <row r="902" s="1" customFormat="1" ht="15"/>
    <row r="903" s="1" customFormat="1" ht="15"/>
    <row r="904" s="1" customFormat="1" ht="15"/>
    <row r="905" s="1" customFormat="1" ht="15"/>
    <row r="906" s="1" customFormat="1" ht="15"/>
    <row r="907" s="1" customFormat="1" ht="15"/>
    <row r="908" s="1" customFormat="1" ht="15"/>
    <row r="909" s="1" customFormat="1" ht="15"/>
    <row r="910" s="1" customFormat="1" ht="15"/>
    <row r="911" s="1" customFormat="1" ht="15"/>
    <row r="912" s="1" customFormat="1" ht="15"/>
    <row r="913" s="1" customFormat="1" ht="15"/>
    <row r="914" s="1" customFormat="1" ht="15"/>
    <row r="915" s="1" customFormat="1" ht="15"/>
    <row r="916" s="1" customFormat="1" ht="15"/>
    <row r="917" s="1" customFormat="1" ht="15"/>
    <row r="918" s="1" customFormat="1" ht="15"/>
    <row r="919" s="1" customFormat="1" ht="15"/>
    <row r="920" s="1" customFormat="1" ht="15"/>
    <row r="921" s="1" customFormat="1" ht="15"/>
    <row r="922" s="1" customFormat="1" ht="15"/>
    <row r="923" s="1" customFormat="1" ht="15"/>
    <row r="924" s="1" customFormat="1" ht="15"/>
    <row r="925" s="1" customFormat="1" ht="15"/>
    <row r="926" s="1" customFormat="1" ht="15"/>
    <row r="927" s="1" customFormat="1" ht="15"/>
    <row r="928" s="1" customFormat="1" ht="15"/>
    <row r="929" s="1" customFormat="1" ht="15"/>
    <row r="930" s="1" customFormat="1" ht="15"/>
    <row r="931" s="1" customFormat="1" ht="15"/>
    <row r="932" s="1" customFormat="1" ht="15"/>
    <row r="933" s="1" customFormat="1" ht="15"/>
    <row r="934" s="1" customFormat="1" ht="15"/>
    <row r="935" s="1" customFormat="1" ht="15"/>
    <row r="936" s="1" customFormat="1" ht="15"/>
    <row r="937" s="1" customFormat="1" ht="15"/>
    <row r="938" s="1" customFormat="1" ht="15"/>
    <row r="939" s="1" customFormat="1" ht="15"/>
    <row r="940" s="1" customFormat="1" ht="15"/>
    <row r="941" s="1" customFormat="1" ht="15"/>
    <row r="942" s="1" customFormat="1" ht="15"/>
    <row r="943" s="1" customFormat="1" ht="15"/>
    <row r="944" s="1" customFormat="1" ht="15"/>
    <row r="945" s="1" customFormat="1" ht="15"/>
    <row r="946" s="1" customFormat="1" ht="15"/>
    <row r="947" s="1" customFormat="1" ht="15"/>
    <row r="948" s="1" customFormat="1" ht="15"/>
    <row r="949" s="1" customFormat="1" ht="15"/>
    <row r="950" s="1" customFormat="1" ht="15"/>
    <row r="951" s="1" customFormat="1" ht="15"/>
    <row r="952" s="1" customFormat="1" ht="15"/>
    <row r="953" s="1" customFormat="1" ht="15"/>
    <row r="954" s="1" customFormat="1" ht="15"/>
    <row r="955" s="1" customFormat="1" ht="15"/>
    <row r="956" s="1" customFormat="1" ht="15"/>
    <row r="957" s="1" customFormat="1" ht="15"/>
    <row r="958" s="1" customFormat="1" ht="15"/>
    <row r="959" s="1" customFormat="1" ht="15"/>
    <row r="960" s="1" customFormat="1" ht="15"/>
    <row r="961" s="1" customFormat="1" ht="15"/>
    <row r="962" s="1" customFormat="1" ht="15"/>
    <row r="963" s="1" customFormat="1" ht="15"/>
    <row r="964" s="1" customFormat="1" ht="15"/>
    <row r="965" s="1" customFormat="1" ht="15"/>
    <row r="966" s="1" customFormat="1" ht="15"/>
    <row r="967" s="1" customFormat="1" ht="15"/>
    <row r="968" s="1" customFormat="1" ht="15"/>
    <row r="969" s="1" customFormat="1" ht="15"/>
    <row r="970" s="1" customFormat="1" ht="15"/>
    <row r="971" s="1" customFormat="1" ht="15"/>
    <row r="972" s="1" customFormat="1" ht="15"/>
    <row r="973" s="1" customFormat="1" ht="15"/>
    <row r="974" s="1" customFormat="1" ht="15"/>
    <row r="975" s="1" customFormat="1" ht="15"/>
    <row r="976" s="1" customFormat="1" ht="15"/>
    <row r="977" s="1" customFormat="1" ht="15"/>
    <row r="978" s="1" customFormat="1" ht="15"/>
    <row r="979" s="1" customFormat="1" ht="15"/>
    <row r="980" s="1" customFormat="1" ht="15"/>
    <row r="981" s="1" customFormat="1" ht="15"/>
    <row r="982" s="1" customFormat="1" ht="15"/>
    <row r="983" s="1" customFormat="1" ht="15"/>
    <row r="984" s="1" customFormat="1" ht="15"/>
    <row r="985" s="1" customFormat="1" ht="15"/>
    <row r="986" s="1" customFormat="1" ht="15"/>
    <row r="987" s="1" customFormat="1" ht="15"/>
    <row r="988" s="1" customFormat="1" ht="15"/>
    <row r="989" s="1" customFormat="1" ht="15"/>
    <row r="990" s="1" customFormat="1" ht="15"/>
    <row r="991" s="1" customFormat="1" ht="15"/>
    <row r="992" s="1" customFormat="1" ht="15"/>
    <row r="993" s="1" customFormat="1" ht="15"/>
    <row r="994" s="1" customFormat="1" ht="15"/>
    <row r="995" s="1" customFormat="1" ht="15"/>
    <row r="996" s="1" customFormat="1" ht="15"/>
    <row r="997" s="1" customFormat="1" ht="15"/>
    <row r="998" s="1" customFormat="1" ht="15"/>
    <row r="999" s="1" customFormat="1" ht="15"/>
    <row r="1000" s="1" customFormat="1" ht="15"/>
    <row r="1001" s="1" customFormat="1" ht="15"/>
    <row r="1002" s="1" customFormat="1" ht="15"/>
    <row r="1003" s="1" customFormat="1" ht="15"/>
    <row r="1004" s="1" customFormat="1" ht="15"/>
    <row r="1005" s="1" customFormat="1" ht="15"/>
    <row r="1006" s="1" customFormat="1" ht="15"/>
    <row r="1007" s="1" customFormat="1" ht="15"/>
    <row r="1008" s="1" customFormat="1" ht="15"/>
    <row r="1009" s="1" customFormat="1" ht="15"/>
    <row r="1010" s="1" customFormat="1" ht="15"/>
    <row r="1011" s="1" customFormat="1" ht="15"/>
    <row r="1012" s="1" customFormat="1" ht="15"/>
    <row r="1013" s="1" customFormat="1" ht="15"/>
    <row r="1014" s="1" customFormat="1" ht="15"/>
    <row r="1015" s="1" customFormat="1" ht="15"/>
    <row r="1016" s="1" customFormat="1" ht="15"/>
    <row r="1017" s="1" customFormat="1" ht="15"/>
    <row r="1018" s="1" customFormat="1" ht="15"/>
    <row r="1019" s="1" customFormat="1" ht="15"/>
    <row r="1020" s="1" customFormat="1" ht="15"/>
    <row r="1021" s="1" customFormat="1" ht="15"/>
    <row r="1022" s="1" customFormat="1" ht="15"/>
    <row r="1023" s="1" customFormat="1" ht="15"/>
    <row r="1024" s="1" customFormat="1" ht="15"/>
    <row r="1025" s="1" customFormat="1" ht="15"/>
    <row r="1026" s="1" customFormat="1" ht="15"/>
    <row r="1027" s="1" customFormat="1" ht="15"/>
    <row r="1028" s="1" customFormat="1" ht="15"/>
    <row r="1029" s="1" customFormat="1" ht="15"/>
    <row r="1030" s="1" customFormat="1" ht="15"/>
    <row r="1031" s="1" customFormat="1" ht="15"/>
    <row r="1032" s="1" customFormat="1" ht="15"/>
    <row r="1033" s="1" customFormat="1" ht="15"/>
    <row r="1034" s="1" customFormat="1" ht="15"/>
    <row r="1035" s="1" customFormat="1" ht="15"/>
    <row r="1036" s="1" customFormat="1" ht="15"/>
    <row r="1037" s="1" customFormat="1" ht="15"/>
    <row r="1038" s="1" customFormat="1" ht="15"/>
    <row r="1039" s="1" customFormat="1" ht="15"/>
    <row r="1040" s="1" customFormat="1" ht="15"/>
    <row r="1041" s="1" customFormat="1" ht="15"/>
    <row r="1042" s="1" customFormat="1" ht="15"/>
    <row r="1043" s="1" customFormat="1" ht="15"/>
    <row r="1044" s="1" customFormat="1" ht="15"/>
    <row r="1045" s="1" customFormat="1" ht="15"/>
    <row r="1046" s="1" customFormat="1" ht="15"/>
    <row r="1047" s="1" customFormat="1" ht="15"/>
    <row r="1048" s="1" customFormat="1" ht="15"/>
    <row r="1049" s="1" customFormat="1" ht="15"/>
    <row r="1050" s="1" customFormat="1" ht="15"/>
    <row r="1051" s="1" customFormat="1" ht="15"/>
    <row r="1052" s="1" customFormat="1" ht="15"/>
    <row r="1053" s="1" customFormat="1" ht="15"/>
    <row r="1054" s="1" customFormat="1" ht="15"/>
    <row r="1055" s="1" customFormat="1" ht="15"/>
    <row r="1056" s="1" customFormat="1" ht="15"/>
    <row r="1057" s="1" customFormat="1" ht="15"/>
    <row r="1058" s="1" customFormat="1" ht="15"/>
    <row r="1059" s="1" customFormat="1" ht="15"/>
    <row r="1060" s="1" customFormat="1" ht="15"/>
    <row r="1061" s="1" customFormat="1" ht="15"/>
    <row r="1062" s="1" customFormat="1" ht="15"/>
    <row r="1063" s="1" customFormat="1" ht="15"/>
    <row r="1064" s="1" customFormat="1" ht="15"/>
    <row r="1065" s="1" customFormat="1" ht="15"/>
    <row r="1066" s="1" customFormat="1" ht="15"/>
    <row r="1067" s="1" customFormat="1" ht="15"/>
    <row r="1068" s="1" customFormat="1" ht="15"/>
    <row r="1069" s="1" customFormat="1" ht="15"/>
    <row r="1070" s="1" customFormat="1" ht="15"/>
    <row r="1071" s="1" customFormat="1" ht="15"/>
    <row r="1072" s="1" customFormat="1" ht="15"/>
    <row r="1073" s="1" customFormat="1" ht="15"/>
    <row r="1074" s="1" customFormat="1" ht="15"/>
    <row r="1075" s="1" customFormat="1" ht="15"/>
    <row r="1076" s="1" customFormat="1" ht="15"/>
    <row r="1077" s="1" customFormat="1" ht="15"/>
    <row r="1078" s="1" customFormat="1" ht="15"/>
    <row r="1079" s="1" customFormat="1" ht="15"/>
    <row r="1080" s="1" customFormat="1" ht="15"/>
    <row r="1081" s="1" customFormat="1" ht="15"/>
    <row r="1082" s="1" customFormat="1" ht="15"/>
    <row r="1083" s="1" customFormat="1" ht="15"/>
    <row r="1084" s="1" customFormat="1" ht="15"/>
    <row r="1085" s="1" customFormat="1" ht="15"/>
    <row r="1086" s="1" customFormat="1" ht="15"/>
    <row r="1087" s="1" customFormat="1" ht="15"/>
    <row r="1088" s="1" customFormat="1" ht="15"/>
    <row r="1089" s="1" customFormat="1" ht="15"/>
    <row r="1090" s="1" customFormat="1" ht="15"/>
    <row r="1091" s="1" customFormat="1" ht="15"/>
    <row r="1092" s="1" customFormat="1" ht="15"/>
    <row r="1093" s="1" customFormat="1" ht="15"/>
    <row r="1094" s="1" customFormat="1" ht="15"/>
    <row r="1095" s="1" customFormat="1" ht="15"/>
    <row r="1096" s="1" customFormat="1" ht="15"/>
    <row r="1097" s="1" customFormat="1" ht="15"/>
    <row r="1098" s="1" customFormat="1" ht="15"/>
    <row r="1099" s="1" customFormat="1" ht="15"/>
    <row r="1100" s="1" customFormat="1" ht="15"/>
    <row r="1101" s="1" customFormat="1" ht="15"/>
    <row r="1102" s="1" customFormat="1" ht="15"/>
    <row r="1103" s="1" customFormat="1" ht="15"/>
    <row r="1104" s="1" customFormat="1" ht="15"/>
    <row r="1105" s="1" customFormat="1" ht="15"/>
    <row r="1106" s="1" customFormat="1" ht="15"/>
    <row r="1107" s="1" customFormat="1" ht="15"/>
    <row r="1108" s="1" customFormat="1" ht="15"/>
    <row r="1109" s="1" customFormat="1" ht="15"/>
    <row r="1110" s="1" customFormat="1" ht="15"/>
    <row r="1111" s="1" customFormat="1" ht="15"/>
    <row r="1112" s="1" customFormat="1" ht="15"/>
    <row r="1113" s="1" customFormat="1" ht="15"/>
    <row r="1114" s="1" customFormat="1" ht="15"/>
    <row r="1115" s="1" customFormat="1" ht="15"/>
    <row r="1116" s="1" customFormat="1" ht="15"/>
    <row r="1117" s="1" customFormat="1" ht="15"/>
    <row r="1118" s="1" customFormat="1" ht="15"/>
    <row r="1119" s="1" customFormat="1" ht="15"/>
    <row r="1120" s="1" customFormat="1" ht="15"/>
    <row r="1121" s="1" customFormat="1" ht="15"/>
    <row r="1122" s="1" customFormat="1" ht="15"/>
    <row r="1123" s="1" customFormat="1" ht="15"/>
    <row r="1124" s="1" customFormat="1" ht="15"/>
    <row r="1125" s="1" customFormat="1" ht="15"/>
    <row r="1126" s="1" customFormat="1" ht="15"/>
    <row r="1127" s="1" customFormat="1" ht="15"/>
    <row r="1128" s="1" customFormat="1" ht="15"/>
    <row r="1129" s="1" customFormat="1" ht="15"/>
    <row r="1130" s="1" customFormat="1" ht="15"/>
    <row r="1131" s="1" customFormat="1" ht="15"/>
    <row r="1132" s="1" customFormat="1" ht="15"/>
    <row r="1133" s="1" customFormat="1" ht="15"/>
    <row r="1134" s="1" customFormat="1" ht="15"/>
    <row r="1135" s="1" customFormat="1" ht="15"/>
    <row r="1136" s="1" customFormat="1" ht="15"/>
    <row r="1137" s="1" customFormat="1" ht="15"/>
    <row r="1138" s="1" customFormat="1" ht="15"/>
    <row r="1139" s="1" customFormat="1" ht="15"/>
    <row r="1140" s="1" customFormat="1" ht="15"/>
    <row r="1141" s="1" customFormat="1" ht="15"/>
    <row r="1142" s="1" customFormat="1" ht="15"/>
    <row r="1143" s="1" customFormat="1" ht="15"/>
    <row r="1144" s="1" customFormat="1" ht="15"/>
    <row r="1145" s="1" customFormat="1" ht="15"/>
    <row r="1146" s="1" customFormat="1" ht="15"/>
    <row r="1147" s="1" customFormat="1" ht="15"/>
    <row r="1148" s="1" customFormat="1" ht="15"/>
    <row r="1149" s="1" customFormat="1" ht="15"/>
    <row r="1150" s="1" customFormat="1" ht="15"/>
    <row r="1151" s="1" customFormat="1" ht="15"/>
    <row r="1152" s="1" customFormat="1" ht="15"/>
    <row r="1153" s="1" customFormat="1" ht="15"/>
    <row r="1154" s="1" customFormat="1" ht="15"/>
    <row r="1155" s="1" customFormat="1" ht="15"/>
    <row r="1156" s="1" customFormat="1" ht="15"/>
    <row r="1157" s="1" customFormat="1" ht="15"/>
    <row r="1158" s="1" customFormat="1" ht="15"/>
    <row r="1159" s="1" customFormat="1" ht="15"/>
    <row r="1160" s="1" customFormat="1" ht="15"/>
    <row r="1161" s="1" customFormat="1" ht="15"/>
    <row r="1162" s="1" customFormat="1" ht="15"/>
    <row r="1163" s="1" customFormat="1" ht="15"/>
    <row r="1164" s="1" customFormat="1" ht="15"/>
    <row r="1165" s="1" customFormat="1" ht="15"/>
    <row r="1166" s="1" customFormat="1" ht="15"/>
    <row r="1167" s="1" customFormat="1" ht="15"/>
    <row r="1168" s="1" customFormat="1" ht="15"/>
    <row r="1169" s="1" customFormat="1" ht="15"/>
    <row r="1170" s="1" customFormat="1" ht="15"/>
    <row r="1171" s="1" customFormat="1" ht="15"/>
    <row r="1172" s="1" customFormat="1" ht="15"/>
    <row r="1173" s="1" customFormat="1" ht="15"/>
    <row r="1174" s="1" customFormat="1" ht="15"/>
    <row r="1175" s="1" customFormat="1" ht="15"/>
    <row r="1176" s="1" customFormat="1" ht="15"/>
    <row r="1177" s="1" customFormat="1" ht="15"/>
    <row r="1178" s="1" customFormat="1" ht="15"/>
    <row r="1179" s="1" customFormat="1" ht="15"/>
    <row r="1180" s="1" customFormat="1" ht="15"/>
    <row r="1181" s="1" customFormat="1" ht="15"/>
    <row r="1182" s="1" customFormat="1" ht="15"/>
    <row r="1183" s="1" customFormat="1" ht="15"/>
    <row r="1184" s="1" customFormat="1" ht="15"/>
    <row r="1185" s="1" customFormat="1" ht="15"/>
    <row r="1186" s="1" customFormat="1" ht="15"/>
    <row r="1187" s="1" customFormat="1" ht="15"/>
    <row r="1188" s="1" customFormat="1" ht="15"/>
    <row r="1189" s="1" customFormat="1" ht="15"/>
    <row r="1190" s="1" customFormat="1" ht="15"/>
    <row r="1191" s="1" customFormat="1" ht="15"/>
    <row r="1192" s="1" customFormat="1" ht="15"/>
    <row r="1193" s="1" customFormat="1" ht="15"/>
    <row r="1194" s="1" customFormat="1" ht="15"/>
    <row r="1195" s="1" customFormat="1" ht="15"/>
    <row r="1196" s="1" customFormat="1" ht="15"/>
    <row r="1197" s="1" customFormat="1" ht="15"/>
    <row r="1198" s="1" customFormat="1" ht="15"/>
    <row r="1199" s="1" customFormat="1" ht="15"/>
    <row r="1200" s="1" customFormat="1" ht="15"/>
    <row r="1201" s="1" customFormat="1" ht="15"/>
    <row r="1202" s="1" customFormat="1" ht="15"/>
    <row r="1203" s="1" customFormat="1" ht="15"/>
    <row r="1204" s="1" customFormat="1" ht="15"/>
    <row r="1205" s="1" customFormat="1" ht="15"/>
    <row r="1206" s="1" customFormat="1" ht="15"/>
    <row r="1207" s="1" customFormat="1" ht="15"/>
    <row r="1208" s="1" customFormat="1" ht="15"/>
    <row r="1209" s="1" customFormat="1" ht="15"/>
    <row r="1210" s="1" customFormat="1" ht="15"/>
    <row r="1211" s="1" customFormat="1" ht="15"/>
    <row r="1212" s="1" customFormat="1" ht="15"/>
    <row r="1213" s="1" customFormat="1" ht="15"/>
    <row r="1214" s="1" customFormat="1" ht="15"/>
    <row r="1215" s="1" customFormat="1" ht="15"/>
    <row r="1216" s="1" customFormat="1" ht="15"/>
    <row r="1217" s="1" customFormat="1" ht="15"/>
    <row r="1218" s="1" customFormat="1" ht="15"/>
    <row r="1219" s="1" customFormat="1" ht="15"/>
    <row r="1220" s="1" customFormat="1" ht="15"/>
    <row r="1221" s="1" customFormat="1" ht="15"/>
    <row r="1222" s="1" customFormat="1" ht="15"/>
    <row r="1223" s="1" customFormat="1" ht="15"/>
    <row r="1224" s="1" customFormat="1" ht="15"/>
    <row r="1225" s="1" customFormat="1" ht="15"/>
    <row r="1226" s="1" customFormat="1" ht="15"/>
    <row r="1227" s="1" customFormat="1" ht="15"/>
    <row r="1228" s="1" customFormat="1" ht="15"/>
    <row r="1229" s="1" customFormat="1" ht="15"/>
    <row r="1230" s="1" customFormat="1" ht="15"/>
    <row r="1231" s="1" customFormat="1" ht="15"/>
    <row r="1232" s="1" customFormat="1" ht="15"/>
    <row r="1233" s="1" customFormat="1" ht="15"/>
    <row r="1234" s="1" customFormat="1" ht="15"/>
    <row r="1235" s="1" customFormat="1" ht="15"/>
    <row r="1236" s="1" customFormat="1" ht="15"/>
    <row r="1237" s="1" customFormat="1" ht="15"/>
    <row r="1238" s="1" customFormat="1" ht="15"/>
    <row r="1239" s="1" customFormat="1" ht="15"/>
    <row r="1240" s="1" customFormat="1" ht="15"/>
    <row r="1241" s="1" customFormat="1" ht="15"/>
    <row r="1242" s="1" customFormat="1" ht="15"/>
    <row r="1243" s="1" customFormat="1" ht="15"/>
    <row r="1244" s="1" customFormat="1" ht="15"/>
    <row r="1245" s="1" customFormat="1" ht="15"/>
    <row r="1246" s="1" customFormat="1" ht="15"/>
    <row r="1247" s="1" customFormat="1" ht="15"/>
    <row r="1248" s="1" customFormat="1" ht="15"/>
    <row r="1249" s="1" customFormat="1" ht="15"/>
    <row r="1250" s="1" customFormat="1" ht="15"/>
    <row r="1251" s="1" customFormat="1" ht="15"/>
    <row r="1252" s="1" customFormat="1" ht="15"/>
    <row r="1253" s="1" customFormat="1" ht="15"/>
    <row r="1254" s="1" customFormat="1" ht="15"/>
    <row r="1255" s="1" customFormat="1" ht="15"/>
    <row r="1256" s="1" customFormat="1" ht="15"/>
    <row r="1257" s="1" customFormat="1" ht="15"/>
    <row r="1258" s="1" customFormat="1" ht="15"/>
    <row r="1259" s="1" customFormat="1" ht="15"/>
    <row r="1260" s="1" customFormat="1" ht="15"/>
    <row r="1261" s="1" customFormat="1" ht="15"/>
    <row r="1262" s="1" customFormat="1" ht="15"/>
    <row r="1263" s="1" customFormat="1" ht="15"/>
    <row r="1264" s="1" customFormat="1" ht="15"/>
    <row r="1265" s="1" customFormat="1" ht="15"/>
    <row r="1266" s="1" customFormat="1" ht="15"/>
    <row r="1267" s="1" customFormat="1" ht="15"/>
    <row r="1268" s="1" customFormat="1" ht="15"/>
    <row r="1269" s="1" customFormat="1" ht="15"/>
    <row r="1270" s="1" customFormat="1" ht="15"/>
    <row r="1271" s="1" customFormat="1" ht="15"/>
    <row r="1272" s="1" customFormat="1" ht="15"/>
    <row r="1273" s="1" customFormat="1" ht="15"/>
    <row r="1274" s="1" customFormat="1" ht="15"/>
    <row r="1275" s="1" customFormat="1" ht="15"/>
    <row r="1276" s="1" customFormat="1" ht="15"/>
    <row r="1277" s="1" customFormat="1" ht="15"/>
    <row r="1278" s="1" customFormat="1" ht="15"/>
    <row r="1279" s="1" customFormat="1" ht="15"/>
    <row r="1280" s="1" customFormat="1" ht="15"/>
    <row r="1281" s="1" customFormat="1" ht="15"/>
    <row r="1282" s="1" customFormat="1" ht="15"/>
    <row r="1283" s="1" customFormat="1" ht="15"/>
    <row r="1284" s="1" customFormat="1" ht="15"/>
    <row r="1285" s="1" customFormat="1" ht="15"/>
    <row r="1286" s="1" customFormat="1" ht="15"/>
    <row r="1287" s="1" customFormat="1" ht="15"/>
    <row r="1288" s="1" customFormat="1" ht="15"/>
    <row r="1289" s="1" customFormat="1" ht="15"/>
    <row r="1290" s="1" customFormat="1" ht="15"/>
    <row r="1291" s="1" customFormat="1" ht="15"/>
    <row r="1292" s="1" customFormat="1" ht="15"/>
    <row r="1293" s="1" customFormat="1" ht="15"/>
    <row r="1294" s="1" customFormat="1" ht="15"/>
    <row r="1295" s="1" customFormat="1" ht="15"/>
    <row r="1296" s="1" customFormat="1" ht="15"/>
    <row r="1297" s="1" customFormat="1" ht="15"/>
    <row r="1298" s="1" customFormat="1" ht="15"/>
    <row r="1299" s="1" customFormat="1" ht="15"/>
    <row r="1300" s="1" customFormat="1" ht="15"/>
    <row r="1301" s="1" customFormat="1" ht="15"/>
    <row r="1302" s="1" customFormat="1" ht="15"/>
    <row r="1303" s="1" customFormat="1" ht="15"/>
    <row r="1304" s="1" customFormat="1" ht="15"/>
    <row r="1305" s="1" customFormat="1" ht="15"/>
    <row r="1306" s="1" customFormat="1" ht="15"/>
    <row r="1307" s="1" customFormat="1" ht="15"/>
    <row r="1308" s="1" customFormat="1" ht="15"/>
    <row r="1309" s="1" customFormat="1" ht="15"/>
    <row r="1310" s="1" customFormat="1" ht="15"/>
    <row r="1311" s="1" customFormat="1" ht="15"/>
    <row r="1312" s="1" customFormat="1" ht="15"/>
    <row r="1313" s="1" customFormat="1" ht="15"/>
    <row r="1314" s="1" customFormat="1" ht="15"/>
    <row r="1315" s="1" customFormat="1" ht="15"/>
    <row r="1316" s="1" customFormat="1" ht="15"/>
    <row r="1317" s="1" customFormat="1" ht="15"/>
    <row r="1318" s="1" customFormat="1" ht="15"/>
    <row r="1319" s="1" customFormat="1" ht="15"/>
    <row r="1320" s="1" customFormat="1" ht="15"/>
    <row r="1321" s="1" customFormat="1" ht="15"/>
    <row r="1322" s="1" customFormat="1" ht="15"/>
    <row r="1323" s="1" customFormat="1" ht="15"/>
    <row r="1324" s="1" customFormat="1" ht="15"/>
    <row r="1325" s="1" customFormat="1" ht="15"/>
    <row r="1326" s="1" customFormat="1" ht="15"/>
    <row r="1327" s="1" customFormat="1" ht="15"/>
    <row r="1328" s="1" customFormat="1" ht="15"/>
    <row r="1329" s="1" customFormat="1" ht="15"/>
    <row r="1330" s="1" customFormat="1" ht="15"/>
    <row r="1331" s="1" customFormat="1" ht="15"/>
    <row r="1332" s="1" customFormat="1" ht="15"/>
    <row r="1333" s="1" customFormat="1" ht="15"/>
    <row r="1334" s="1" customFormat="1" ht="15"/>
    <row r="1335" s="1" customFormat="1" ht="15"/>
    <row r="1336" s="1" customFormat="1" ht="15"/>
    <row r="1337" s="1" customFormat="1" ht="15"/>
    <row r="1338" s="1" customFormat="1" ht="15"/>
    <row r="1339" s="1" customFormat="1" ht="15"/>
    <row r="1340" s="1" customFormat="1" ht="15"/>
    <row r="1341" s="1" customFormat="1" ht="15"/>
    <row r="1342" s="1" customFormat="1" ht="15"/>
    <row r="1343" s="1" customFormat="1" ht="15"/>
    <row r="1344" s="1" customFormat="1" ht="15"/>
    <row r="1345" s="1" customFormat="1" ht="15"/>
    <row r="1346" s="1" customFormat="1" ht="15"/>
    <row r="1347" s="1" customFormat="1" ht="15"/>
    <row r="1348" s="1" customFormat="1" ht="15"/>
    <row r="1349" s="1" customFormat="1" ht="15"/>
    <row r="1350" s="1" customFormat="1" ht="15"/>
    <row r="1351" s="1" customFormat="1" ht="15"/>
    <row r="1352" s="1" customFormat="1" ht="15"/>
    <row r="1353" s="1" customFormat="1" ht="15"/>
    <row r="1354" s="1" customFormat="1" ht="15"/>
    <row r="1355" s="1" customFormat="1" ht="15"/>
    <row r="1356" s="1" customFormat="1" ht="15"/>
    <row r="1357" s="1" customFormat="1" ht="15"/>
    <row r="1358" s="1" customFormat="1" ht="15"/>
    <row r="1359" s="1" customFormat="1" ht="15"/>
    <row r="1360" s="1" customFormat="1" ht="15"/>
    <row r="1361" s="1" customFormat="1" ht="15"/>
    <row r="1362" s="1" customFormat="1" ht="15"/>
    <row r="1363" s="1" customFormat="1" ht="15"/>
    <row r="1364" s="1" customFormat="1" ht="15"/>
    <row r="1365" s="1" customFormat="1" ht="15"/>
    <row r="1366" s="1" customFormat="1" ht="15"/>
    <row r="1367" s="1" customFormat="1" ht="15"/>
    <row r="1368" s="1" customFormat="1" ht="15"/>
    <row r="1369" s="1" customFormat="1" ht="15"/>
    <row r="1370" s="1" customFormat="1" ht="15"/>
    <row r="1371" s="1" customFormat="1" ht="15"/>
    <row r="1372" s="1" customFormat="1" ht="15"/>
    <row r="1373" s="1" customFormat="1" ht="15"/>
    <row r="1374" s="1" customFormat="1" ht="15"/>
    <row r="1375" s="1" customFormat="1" ht="15"/>
    <row r="1376" s="1" customFormat="1" ht="15"/>
    <row r="1377" s="1" customFormat="1" ht="15"/>
    <row r="1378" s="1" customFormat="1" ht="15"/>
    <row r="1379" s="1" customFormat="1" ht="15"/>
    <row r="1380" s="1" customFormat="1" ht="15"/>
    <row r="1381" s="1" customFormat="1" ht="15"/>
    <row r="1382" s="1" customFormat="1" ht="15"/>
    <row r="1383" s="1" customFormat="1" ht="15"/>
    <row r="1384" s="1" customFormat="1" ht="15"/>
    <row r="1385" s="1" customFormat="1" ht="15"/>
    <row r="1386" s="1" customFormat="1" ht="15"/>
    <row r="1387" s="1" customFormat="1" ht="15"/>
    <row r="1388" s="1" customFormat="1" ht="15"/>
    <row r="1389" s="1" customFormat="1" ht="15"/>
    <row r="1390" s="1" customFormat="1" ht="15"/>
    <row r="1391" s="1" customFormat="1" ht="15"/>
    <row r="1392" s="1" customFormat="1" ht="15"/>
    <row r="1393" s="1" customFormat="1" ht="15"/>
    <row r="1394" s="1" customFormat="1" ht="15"/>
    <row r="1395" s="1" customFormat="1" ht="15"/>
    <row r="1396" s="1" customFormat="1" ht="15"/>
    <row r="1397" s="1" customFormat="1" ht="15"/>
    <row r="1398" s="1" customFormat="1" ht="15"/>
    <row r="1399" s="1" customFormat="1" ht="15"/>
    <row r="1400" s="1" customFormat="1" ht="15"/>
    <row r="1401" s="1" customFormat="1" ht="15"/>
    <row r="1402" s="1" customFormat="1" ht="15"/>
    <row r="1403" s="1" customFormat="1" ht="15"/>
    <row r="1404" s="1" customFormat="1" ht="15"/>
    <row r="1405" s="1" customFormat="1" ht="15"/>
    <row r="1406" s="1" customFormat="1" ht="15"/>
    <row r="1407" s="1" customFormat="1" ht="15"/>
    <row r="1408" s="1" customFormat="1" ht="15"/>
    <row r="1409" s="1" customFormat="1" ht="15"/>
    <row r="1410" s="1" customFormat="1" ht="15"/>
    <row r="1411" s="1" customFormat="1" ht="15"/>
    <row r="1412" s="1" customFormat="1" ht="15"/>
    <row r="1413" s="1" customFormat="1" ht="15"/>
    <row r="1414" s="1" customFormat="1" ht="15"/>
    <row r="1415" s="1" customFormat="1" ht="15"/>
    <row r="1416" s="1" customFormat="1" ht="15"/>
    <row r="1417" s="1" customFormat="1" ht="15"/>
    <row r="1418" s="1" customFormat="1" ht="15"/>
    <row r="1419" s="1" customFormat="1" ht="15"/>
    <row r="1420" s="1" customFormat="1" ht="15"/>
    <row r="1421" s="1" customFormat="1" ht="15"/>
    <row r="1422" s="1" customFormat="1" ht="15"/>
    <row r="1423" s="1" customFormat="1" ht="15"/>
    <row r="1424" s="1" customFormat="1" ht="15"/>
    <row r="1425" s="1" customFormat="1" ht="15"/>
    <row r="1426" s="1" customFormat="1" ht="15"/>
    <row r="1427" s="1" customFormat="1" ht="15"/>
    <row r="1428" s="1" customFormat="1" ht="15"/>
    <row r="1429" s="1" customFormat="1" ht="15"/>
    <row r="1430" s="1" customFormat="1" ht="15"/>
    <row r="1431" s="1" customFormat="1" ht="15"/>
    <row r="1432" s="1" customFormat="1" ht="15"/>
    <row r="1433" s="1" customFormat="1" ht="15"/>
    <row r="1434" s="1" customFormat="1" ht="15"/>
    <row r="1435" s="1" customFormat="1" ht="15"/>
    <row r="1436" s="1" customFormat="1" ht="15"/>
    <row r="1437" s="1" customFormat="1" ht="15"/>
    <row r="1438" s="1" customFormat="1" ht="15"/>
    <row r="1439" s="1" customFormat="1" ht="15"/>
    <row r="1440" s="1" customFormat="1" ht="15"/>
    <row r="1441" s="1" customFormat="1" ht="15"/>
    <row r="1442" s="1" customFormat="1" ht="15"/>
    <row r="1443" s="1" customFormat="1" ht="15"/>
    <row r="1444" s="1" customFormat="1" ht="15"/>
    <row r="1445" s="1" customFormat="1" ht="15"/>
    <row r="1446" s="1" customFormat="1" ht="15"/>
    <row r="1447" s="1" customFormat="1" ht="15"/>
    <row r="1448" s="1" customFormat="1" ht="15"/>
    <row r="1449" s="1" customFormat="1" ht="15"/>
    <row r="1450" s="1" customFormat="1" ht="15"/>
    <row r="1451" s="1" customFormat="1" ht="15"/>
    <row r="1452" s="1" customFormat="1" ht="15"/>
    <row r="1453" s="1" customFormat="1" ht="15"/>
    <row r="1454" s="1" customFormat="1" ht="15"/>
    <row r="1455" s="1" customFormat="1" ht="15"/>
    <row r="1456" s="1" customFormat="1" ht="15"/>
    <row r="1457" s="1" customFormat="1" ht="15"/>
    <row r="1458" s="1" customFormat="1" ht="15"/>
    <row r="1459" s="1" customFormat="1" ht="15"/>
    <row r="1460" s="1" customFormat="1" ht="15"/>
    <row r="1461" s="1" customFormat="1" ht="15"/>
    <row r="1462" s="1" customFormat="1" ht="15"/>
    <row r="1463" s="1" customFormat="1" ht="15"/>
    <row r="1464" s="1" customFormat="1" ht="15"/>
    <row r="1465" s="1" customFormat="1" ht="15"/>
    <row r="1466" s="1" customFormat="1" ht="15"/>
    <row r="1467" s="1" customFormat="1" ht="15"/>
    <row r="1468" s="1" customFormat="1" ht="15"/>
    <row r="1469" s="1" customFormat="1" ht="15"/>
    <row r="1470" s="1" customFormat="1" ht="15"/>
    <row r="1471" s="1" customFormat="1" ht="15"/>
    <row r="1472" s="1" customFormat="1" ht="15"/>
    <row r="1473" s="1" customFormat="1" ht="15"/>
    <row r="1474" s="1" customFormat="1" ht="15"/>
    <row r="1475" s="1" customFormat="1" ht="15"/>
    <row r="1476" s="1" customFormat="1" ht="15"/>
    <row r="1477" s="1" customFormat="1" ht="15"/>
    <row r="1478" s="1" customFormat="1" ht="15"/>
    <row r="1479" s="1" customFormat="1" ht="15"/>
    <row r="1480" s="1" customFormat="1" ht="15"/>
    <row r="1481" s="1" customFormat="1" ht="15"/>
    <row r="1482" s="1" customFormat="1" ht="15"/>
    <row r="1483" s="1" customFormat="1" ht="15"/>
    <row r="1484" s="1" customFormat="1" ht="15"/>
    <row r="1485" s="1" customFormat="1" ht="15"/>
    <row r="1486" s="1" customFormat="1" ht="15"/>
    <row r="1487" s="1" customFormat="1" ht="15"/>
    <row r="1488" s="1" customFormat="1" ht="15"/>
    <row r="1489" s="1" customFormat="1" ht="15"/>
    <row r="1490" s="1" customFormat="1" ht="15"/>
    <row r="1491" s="1" customFormat="1" ht="15"/>
    <row r="1492" s="1" customFormat="1" ht="15"/>
    <row r="1493" s="1" customFormat="1" ht="15"/>
    <row r="1494" s="1" customFormat="1" ht="15"/>
    <row r="1495" s="1" customFormat="1" ht="15"/>
    <row r="1496" s="1" customFormat="1" ht="15"/>
    <row r="1497" s="1" customFormat="1" ht="15"/>
    <row r="1498" s="1" customFormat="1" ht="15"/>
    <row r="1499" s="1" customFormat="1" ht="15"/>
    <row r="1500" s="1" customFormat="1" ht="15"/>
    <row r="1501" s="1" customFormat="1" ht="15"/>
    <row r="1502" s="1" customFormat="1" ht="15"/>
    <row r="1503" s="1" customFormat="1" ht="15"/>
    <row r="1504" s="1" customFormat="1" ht="15"/>
    <row r="1505" s="1" customFormat="1" ht="15"/>
    <row r="1506" s="1" customFormat="1" ht="15"/>
    <row r="1507" s="1" customFormat="1" ht="15"/>
    <row r="1508" s="1" customFormat="1" ht="15"/>
    <row r="1509" s="1" customFormat="1" ht="15"/>
    <row r="1510" s="1" customFormat="1" ht="15"/>
    <row r="1511" s="1" customFormat="1" ht="15"/>
    <row r="1512" s="1" customFormat="1" ht="15"/>
    <row r="1513" s="1" customFormat="1" ht="15"/>
    <row r="1514" s="1" customFormat="1" ht="15"/>
    <row r="1515" s="1" customFormat="1" ht="15"/>
    <row r="1516" s="1" customFormat="1" ht="15"/>
    <row r="1517" s="1" customFormat="1" ht="15"/>
    <row r="1518" s="1" customFormat="1" ht="15"/>
    <row r="1519" s="1" customFormat="1" ht="15"/>
    <row r="1520" s="1" customFormat="1" ht="15"/>
    <row r="1521" s="1" customFormat="1" ht="15"/>
    <row r="1522" s="1" customFormat="1" ht="15"/>
    <row r="1523" s="1" customFormat="1" ht="15"/>
    <row r="1524" s="1" customFormat="1" ht="15"/>
    <row r="1525" s="1" customFormat="1" ht="15"/>
    <row r="1526" s="1" customFormat="1" ht="15"/>
    <row r="1527" s="1" customFormat="1" ht="15"/>
    <row r="1528" s="1" customFormat="1" ht="15"/>
    <row r="1529" s="1" customFormat="1" ht="15"/>
    <row r="1530" s="1" customFormat="1" ht="15"/>
    <row r="1531" s="1" customFormat="1" ht="15"/>
    <row r="1532" s="1" customFormat="1" ht="15"/>
    <row r="1533" s="1" customFormat="1" ht="15"/>
    <row r="1534" s="1" customFormat="1" ht="15"/>
    <row r="1535" s="1" customFormat="1" ht="15"/>
    <row r="1536" s="1" customFormat="1" ht="15"/>
    <row r="1537" s="1" customFormat="1" ht="15"/>
    <row r="1538" s="1" customFormat="1" ht="15"/>
    <row r="1539" s="1" customFormat="1" ht="15"/>
    <row r="1540" s="1" customFormat="1" ht="15"/>
    <row r="1541" s="1" customFormat="1" ht="15"/>
    <row r="1542" s="1" customFormat="1" ht="15"/>
    <row r="1543" s="1" customFormat="1" ht="15"/>
    <row r="1544" s="1" customFormat="1" ht="15"/>
    <row r="1545" s="1" customFormat="1" ht="15"/>
    <row r="1546" s="1" customFormat="1" ht="15"/>
    <row r="1547" s="1" customFormat="1" ht="15"/>
    <row r="1548" s="1" customFormat="1" ht="15"/>
    <row r="1549" s="1" customFormat="1" ht="15"/>
    <row r="1550" s="1" customFormat="1" ht="15"/>
    <row r="1551" s="1" customFormat="1" ht="15"/>
    <row r="1552" s="1" customFormat="1" ht="15"/>
    <row r="1553" s="1" customFormat="1" ht="15"/>
    <row r="1554" s="1" customFormat="1" ht="15"/>
    <row r="1555" s="1" customFormat="1" ht="15"/>
    <row r="1556" s="1" customFormat="1" ht="15"/>
    <row r="1557" s="1" customFormat="1" ht="15"/>
    <row r="1558" s="1" customFormat="1" ht="15"/>
    <row r="1559" s="1" customFormat="1" ht="15"/>
    <row r="1560" s="1" customFormat="1" ht="15"/>
    <row r="1561" s="1" customFormat="1" ht="15"/>
    <row r="1562" s="1" customFormat="1" ht="15"/>
    <row r="1563" s="1" customFormat="1" ht="15"/>
    <row r="1564" s="1" customFormat="1" ht="15"/>
    <row r="1565" s="1" customFormat="1" ht="15"/>
    <row r="1566" s="1" customFormat="1" ht="15"/>
    <row r="1567" s="1" customFormat="1" ht="15"/>
    <row r="1568" s="1" customFormat="1" ht="15"/>
    <row r="1569" s="1" customFormat="1" ht="15"/>
    <row r="1570" s="1" customFormat="1" ht="15"/>
    <row r="1571" s="1" customFormat="1" ht="15"/>
    <row r="1572" s="1" customFormat="1" ht="15"/>
    <row r="1573" s="1" customFormat="1" ht="15"/>
    <row r="1574" s="1" customFormat="1" ht="15"/>
    <row r="1575" s="1" customFormat="1" ht="15"/>
    <row r="1576" s="1" customFormat="1" ht="15"/>
    <row r="1577" s="1" customFormat="1" ht="15"/>
    <row r="1578" s="1" customFormat="1" ht="15"/>
    <row r="1579" s="1" customFormat="1" ht="15"/>
    <row r="1580" s="1" customFormat="1" ht="15"/>
    <row r="1581" s="1" customFormat="1" ht="15"/>
    <row r="1582" s="1" customFormat="1" ht="15"/>
    <row r="1583" s="1" customFormat="1" ht="15"/>
    <row r="1584" s="1" customFormat="1" ht="15"/>
    <row r="1585" s="1" customFormat="1" ht="15"/>
    <row r="1586" s="1" customFormat="1" ht="15"/>
    <row r="1587" s="1" customFormat="1" ht="15"/>
    <row r="1588" s="1" customFormat="1" ht="15"/>
    <row r="1589" s="1" customFormat="1" ht="15"/>
    <row r="1590" s="1" customFormat="1" ht="15"/>
    <row r="1591" s="1" customFormat="1" ht="15"/>
    <row r="1592" s="1" customFormat="1" ht="15"/>
    <row r="1593" s="1" customFormat="1" ht="15"/>
    <row r="1594" s="1" customFormat="1" ht="15"/>
    <row r="1595" s="1" customFormat="1" ht="15"/>
    <row r="1596" s="1" customFormat="1" ht="15"/>
    <row r="1597" s="1" customFormat="1" ht="15"/>
    <row r="1598" s="1" customFormat="1" ht="15"/>
    <row r="1599" s="1" customFormat="1" ht="15"/>
    <row r="1600" s="1" customFormat="1" ht="15"/>
    <row r="1601" s="1" customFormat="1" ht="15"/>
    <row r="1602" s="1" customFormat="1" ht="15"/>
    <row r="1603" s="1" customFormat="1" ht="15"/>
    <row r="1604" s="1" customFormat="1" ht="15"/>
    <row r="1605" s="1" customFormat="1" ht="15"/>
    <row r="1606" s="1" customFormat="1" ht="15"/>
    <row r="1607" s="1" customFormat="1" ht="15"/>
    <row r="1608" s="1" customFormat="1" ht="15"/>
    <row r="1609" s="1" customFormat="1" ht="15"/>
    <row r="1610" s="1" customFormat="1" ht="15"/>
    <row r="1611" s="1" customFormat="1" ht="15"/>
    <row r="1612" s="1" customFormat="1" ht="15"/>
    <row r="1613" s="1" customFormat="1" ht="15"/>
    <row r="1614" s="1" customFormat="1" ht="15"/>
    <row r="1615" s="1" customFormat="1" ht="15"/>
    <row r="1616" s="1" customFormat="1" ht="15"/>
    <row r="1617" s="1" customFormat="1" ht="15"/>
    <row r="1618" s="1" customFormat="1" ht="15"/>
    <row r="1619" s="1" customFormat="1" ht="15"/>
    <row r="1620" s="1" customFormat="1" ht="15"/>
    <row r="1621" s="1" customFormat="1" ht="15"/>
    <row r="1622" s="1" customFormat="1" ht="15"/>
    <row r="1623" s="1" customFormat="1" ht="15"/>
    <row r="1624" s="1" customFormat="1" ht="15"/>
    <row r="1625" s="1" customFormat="1" ht="15"/>
    <row r="1626" s="1" customFormat="1" ht="15"/>
    <row r="1627" s="1" customFormat="1" ht="15"/>
    <row r="1628" s="1" customFormat="1" ht="15"/>
    <row r="1629" s="1" customFormat="1" ht="15"/>
    <row r="1630" s="1" customFormat="1" ht="15"/>
    <row r="1631" s="1" customFormat="1" ht="15"/>
    <row r="1632" s="1" customFormat="1" ht="15"/>
    <row r="1633" s="1" customFormat="1" ht="15"/>
    <row r="1634" s="1" customFormat="1" ht="15"/>
    <row r="1635" s="1" customFormat="1" ht="15"/>
    <row r="1636" s="1" customFormat="1" ht="15"/>
    <row r="1637" s="1" customFormat="1" ht="15"/>
    <row r="1638" s="1" customFormat="1" ht="15"/>
    <row r="1639" s="1" customFormat="1" ht="15"/>
    <row r="1640" s="1" customFormat="1" ht="15"/>
    <row r="1641" s="1" customFormat="1" ht="15"/>
    <row r="1642" s="1" customFormat="1" ht="15"/>
    <row r="1643" s="1" customFormat="1" ht="15"/>
    <row r="1644" s="1" customFormat="1" ht="15"/>
    <row r="1645" s="1" customFormat="1" ht="15"/>
    <row r="1646" s="1" customFormat="1" ht="15"/>
    <row r="1647" s="1" customFormat="1" ht="15"/>
    <row r="1648" s="1" customFormat="1" ht="15"/>
    <row r="1649" s="1" customFormat="1" ht="15"/>
    <row r="1650" s="1" customFormat="1" ht="15"/>
    <row r="1651" s="1" customFormat="1" ht="15"/>
    <row r="1652" s="1" customFormat="1" ht="15"/>
    <row r="1653" s="1" customFormat="1" ht="15"/>
    <row r="1654" s="1" customFormat="1" ht="15"/>
    <row r="1655" s="1" customFormat="1" ht="15"/>
    <row r="1656" s="1" customFormat="1" ht="15"/>
    <row r="1657" s="1" customFormat="1" ht="15"/>
    <row r="1658" s="1" customFormat="1" ht="15"/>
    <row r="1659" s="1" customFormat="1" ht="15"/>
    <row r="1660" s="1" customFormat="1" ht="15"/>
    <row r="1661" s="1" customFormat="1" ht="15"/>
    <row r="1662" s="1" customFormat="1" ht="15"/>
    <row r="1663" s="1" customFormat="1" ht="15"/>
    <row r="1664" s="1" customFormat="1" ht="15"/>
    <row r="1665" s="1" customFormat="1" ht="15"/>
    <row r="1666" s="1" customFormat="1" ht="15"/>
    <row r="1667" s="1" customFormat="1" ht="15"/>
    <row r="1668" s="1" customFormat="1" ht="15"/>
    <row r="1669" s="1" customFormat="1" ht="15"/>
    <row r="1670" s="1" customFormat="1" ht="15"/>
    <row r="1671" s="1" customFormat="1" ht="15"/>
    <row r="1672" s="1" customFormat="1" ht="15"/>
    <row r="1673" s="1" customFormat="1" ht="15"/>
    <row r="1674" s="1" customFormat="1" ht="15"/>
    <row r="1675" s="1" customFormat="1" ht="15"/>
    <row r="1676" s="1" customFormat="1" ht="15"/>
    <row r="1677" s="1" customFormat="1" ht="15"/>
    <row r="1678" s="1" customFormat="1" ht="15"/>
    <row r="1679" s="1" customFormat="1" ht="15"/>
    <row r="1680" s="1" customFormat="1" ht="15"/>
    <row r="1681" s="1" customFormat="1" ht="15"/>
    <row r="1682" s="1" customFormat="1" ht="15"/>
    <row r="1683" s="1" customFormat="1" ht="15"/>
    <row r="1684" s="1" customFormat="1" ht="15"/>
    <row r="1685" s="1" customFormat="1" ht="15"/>
    <row r="1686" s="1" customFormat="1" ht="15"/>
    <row r="1687" s="1" customFormat="1" ht="15"/>
    <row r="1688" s="1" customFormat="1" ht="15"/>
    <row r="1689" s="1" customFormat="1" ht="15"/>
    <row r="1690" s="1" customFormat="1" ht="15"/>
    <row r="1691" s="1" customFormat="1" ht="15"/>
    <row r="1692" s="1" customFormat="1" ht="15"/>
    <row r="1693" s="1" customFormat="1" ht="15"/>
    <row r="1694" s="1" customFormat="1" ht="15"/>
    <row r="1695" s="1" customFormat="1" ht="15"/>
    <row r="1696" s="1" customFormat="1" ht="15"/>
    <row r="1697" s="1" customFormat="1" ht="15"/>
    <row r="1698" s="1" customFormat="1" ht="15"/>
    <row r="1699" s="1" customFormat="1" ht="15"/>
    <row r="1700" s="1" customFormat="1" ht="15"/>
    <row r="1701" s="1" customFormat="1" ht="15"/>
    <row r="1702" s="1" customFormat="1" ht="15"/>
    <row r="1703" s="1" customFormat="1" ht="15"/>
    <row r="1704" s="1" customFormat="1" ht="15"/>
    <row r="1705" s="1" customFormat="1" ht="15"/>
    <row r="1706" s="1" customFormat="1" ht="15"/>
    <row r="1707" s="1" customFormat="1" ht="15"/>
    <row r="1708" s="1" customFormat="1" ht="15"/>
    <row r="1709" s="1" customFormat="1" ht="15"/>
    <row r="1710" s="1" customFormat="1" ht="15"/>
    <row r="1711" s="1" customFormat="1" ht="15"/>
    <row r="1712" s="1" customFormat="1" ht="15"/>
    <row r="1713" s="1" customFormat="1" ht="15"/>
    <row r="1714" s="1" customFormat="1" ht="15"/>
    <row r="1715" s="1" customFormat="1" ht="15"/>
    <row r="1716" s="1" customFormat="1" ht="15"/>
    <row r="1717" s="1" customFormat="1" ht="15"/>
    <row r="1718" s="1" customFormat="1" ht="15"/>
    <row r="1719" s="1" customFormat="1" ht="15"/>
    <row r="1720" s="1" customFormat="1" ht="15"/>
    <row r="1721" s="1" customFormat="1" ht="15"/>
    <row r="1722" s="1" customFormat="1" ht="15"/>
    <row r="1723" s="1" customFormat="1" ht="15"/>
    <row r="1724" s="1" customFormat="1" ht="15"/>
    <row r="1725" s="1" customFormat="1" ht="15"/>
    <row r="1726" s="1" customFormat="1" ht="15"/>
    <row r="1727" s="1" customFormat="1" ht="15"/>
    <row r="1728" s="1" customFormat="1" ht="15"/>
    <row r="1729" s="1" customFormat="1" ht="15"/>
    <row r="1730" s="1" customFormat="1" ht="15"/>
    <row r="1731" s="1" customFormat="1" ht="15"/>
    <row r="1732" s="1" customFormat="1" ht="15"/>
    <row r="1733" s="1" customFormat="1" ht="15"/>
    <row r="1734" s="1" customFormat="1" ht="15"/>
    <row r="1735" s="1" customFormat="1" ht="15"/>
    <row r="1736" s="1" customFormat="1" ht="15"/>
    <row r="1737" s="1" customFormat="1" ht="15"/>
    <row r="1738" s="1" customFormat="1" ht="15"/>
    <row r="1739" s="1" customFormat="1" ht="15"/>
    <row r="1740" s="1" customFormat="1" ht="15"/>
    <row r="1741" s="1" customFormat="1" ht="15"/>
    <row r="1742" s="1" customFormat="1" ht="15"/>
    <row r="1743" s="1" customFormat="1" ht="15"/>
    <row r="1744" s="1" customFormat="1" ht="15"/>
    <row r="1745" s="1" customFormat="1" ht="15"/>
    <row r="1746" s="1" customFormat="1" ht="15"/>
    <row r="1747" s="1" customFormat="1" ht="15"/>
    <row r="1748" s="1" customFormat="1" ht="15"/>
    <row r="1749" s="1" customFormat="1" ht="15"/>
    <row r="1750" s="1" customFormat="1" ht="15"/>
    <row r="1751" s="1" customFormat="1" ht="15"/>
    <row r="1752" s="1" customFormat="1" ht="15"/>
    <row r="1753" s="1" customFormat="1" ht="15"/>
    <row r="1754" s="1" customFormat="1" ht="15"/>
    <row r="1755" s="1" customFormat="1" ht="15"/>
    <row r="1756" s="1" customFormat="1" ht="15"/>
    <row r="1757" s="1" customFormat="1" ht="15"/>
    <row r="1758" s="1" customFormat="1" ht="15"/>
    <row r="1759" s="1" customFormat="1" ht="15"/>
    <row r="1760" s="1" customFormat="1" ht="15"/>
    <row r="1761" s="1" customFormat="1" ht="15"/>
    <row r="1762" s="1" customFormat="1" ht="15"/>
    <row r="1763" s="1" customFormat="1" ht="15"/>
    <row r="1764" s="1" customFormat="1" ht="15"/>
    <row r="1765" s="1" customFormat="1" ht="15"/>
    <row r="1766" s="1" customFormat="1" ht="15"/>
    <row r="1767" s="1" customFormat="1" ht="15"/>
    <row r="1768" s="1" customFormat="1" ht="15"/>
    <row r="1769" s="1" customFormat="1" ht="15"/>
    <row r="1770" s="1" customFormat="1" ht="15"/>
    <row r="1771" s="1" customFormat="1" ht="15"/>
    <row r="1772" s="1" customFormat="1" ht="15"/>
    <row r="1773" s="1" customFormat="1" ht="15"/>
    <row r="1774" s="1" customFormat="1" ht="15"/>
    <row r="1775" s="1" customFormat="1" ht="15"/>
    <row r="1776" s="1" customFormat="1" ht="15"/>
    <row r="1777" s="1" customFormat="1" ht="15"/>
    <row r="1778" s="1" customFormat="1" ht="15"/>
    <row r="1779" s="1" customFormat="1" ht="15"/>
    <row r="1780" s="1" customFormat="1" ht="15"/>
    <row r="1781" s="1" customFormat="1" ht="15"/>
    <row r="1782" s="1" customFormat="1" ht="15"/>
    <row r="1783" s="1" customFormat="1" ht="15"/>
    <row r="1784" s="1" customFormat="1" ht="15"/>
    <row r="1785" s="1" customFormat="1" ht="15"/>
    <row r="1786" s="1" customFormat="1" ht="15"/>
    <row r="1787" s="1" customFormat="1" ht="15"/>
    <row r="1788" s="1" customFormat="1" ht="15"/>
    <row r="1789" s="1" customFormat="1" ht="15"/>
    <row r="1790" s="1" customFormat="1" ht="15"/>
    <row r="1791" s="1" customFormat="1" ht="15"/>
    <row r="1792" s="1" customFormat="1" ht="15"/>
    <row r="1793" s="1" customFormat="1" ht="15"/>
    <row r="1794" s="1" customFormat="1" ht="15"/>
    <row r="1795" s="1" customFormat="1" ht="15"/>
    <row r="1796" s="1" customFormat="1" ht="15"/>
    <row r="1797" s="1" customFormat="1" ht="15"/>
    <row r="1798" s="1" customFormat="1" ht="15"/>
    <row r="1799" s="1" customFormat="1" ht="15"/>
    <row r="1800" s="1" customFormat="1" ht="15"/>
    <row r="1801" s="1" customFormat="1" ht="15"/>
    <row r="1802" s="1" customFormat="1" ht="15"/>
    <row r="1803" s="1" customFormat="1" ht="15"/>
    <row r="1804" s="1" customFormat="1" ht="15"/>
    <row r="1805" s="1" customFormat="1" ht="15"/>
    <row r="1806" s="1" customFormat="1" ht="15"/>
    <row r="1807" s="1" customFormat="1" ht="15"/>
    <row r="1808" s="1" customFormat="1" ht="15"/>
    <row r="1809" s="1" customFormat="1" ht="15"/>
    <row r="1810" s="1" customFormat="1" ht="15"/>
    <row r="1811" s="1" customFormat="1" ht="15"/>
    <row r="1812" s="1" customFormat="1" ht="15"/>
    <row r="1813" s="1" customFormat="1" ht="15"/>
    <row r="1814" s="1" customFormat="1" ht="15"/>
    <row r="1815" s="1" customFormat="1" ht="15"/>
    <row r="1816" s="1" customFormat="1" ht="15"/>
    <row r="1817" s="1" customFormat="1" ht="15"/>
    <row r="1818" s="1" customFormat="1" ht="15"/>
    <row r="1819" s="1" customFormat="1" ht="15"/>
    <row r="1820" s="1" customFormat="1" ht="15"/>
    <row r="1821" s="1" customFormat="1" ht="15"/>
    <row r="1822" s="1" customFormat="1" ht="15"/>
    <row r="1823" s="1" customFormat="1" ht="15"/>
    <row r="1824" s="1" customFormat="1" ht="15"/>
    <row r="1825" s="1" customFormat="1" ht="15"/>
    <row r="1826" s="1" customFormat="1" ht="15"/>
    <row r="1827" s="1" customFormat="1" ht="15"/>
    <row r="1828" s="1" customFormat="1" ht="15"/>
    <row r="1829" s="1" customFormat="1" ht="15"/>
    <row r="1830" s="1" customFormat="1" ht="15"/>
    <row r="1831" s="1" customFormat="1" ht="15"/>
    <row r="1832" s="1" customFormat="1" ht="15"/>
    <row r="1833" s="1" customFormat="1" ht="15"/>
    <row r="1834" s="1" customFormat="1" ht="15"/>
    <row r="1835" s="1" customFormat="1" ht="15"/>
    <row r="1836" s="1" customFormat="1" ht="15"/>
    <row r="1837" s="1" customFormat="1" ht="15"/>
    <row r="1838" s="1" customFormat="1" ht="15"/>
    <row r="1839" s="1" customFormat="1" ht="15"/>
    <row r="1840" s="1" customFormat="1" ht="15"/>
    <row r="1841" s="1" customFormat="1" ht="15"/>
    <row r="1842" s="1" customFormat="1" ht="15"/>
    <row r="1843" s="1" customFormat="1" ht="15"/>
    <row r="1844" s="1" customFormat="1" ht="15"/>
    <row r="1845" s="1" customFormat="1" ht="15"/>
    <row r="1846" s="1" customFormat="1" ht="15"/>
    <row r="1847" s="1" customFormat="1" ht="15"/>
    <row r="1848" s="1" customFormat="1" ht="15"/>
    <row r="1849" s="1" customFormat="1" ht="15"/>
    <row r="1850" s="1" customFormat="1" ht="15"/>
    <row r="1851" s="1" customFormat="1" ht="15"/>
    <row r="1852" s="1" customFormat="1" ht="15"/>
    <row r="1853" s="1" customFormat="1" ht="15"/>
    <row r="1854" s="1" customFormat="1" ht="15"/>
    <row r="1855" s="1" customFormat="1" ht="15"/>
    <row r="1856" s="1" customFormat="1" ht="15"/>
    <row r="1857" s="1" customFormat="1" ht="15"/>
    <row r="1858" s="1" customFormat="1" ht="15"/>
    <row r="1859" s="1" customFormat="1" ht="15"/>
    <row r="1860" s="1" customFormat="1" ht="15"/>
    <row r="1861" s="1" customFormat="1" ht="15"/>
    <row r="1862" s="1" customFormat="1" ht="15"/>
    <row r="1863" s="1" customFormat="1" ht="15"/>
    <row r="1864" s="1" customFormat="1" ht="15"/>
    <row r="1865" s="1" customFormat="1" ht="15"/>
    <row r="1866" s="1" customFormat="1" ht="15"/>
    <row r="1867" s="1" customFormat="1" ht="15"/>
    <row r="1868" s="1" customFormat="1" ht="15"/>
    <row r="1869" s="1" customFormat="1" ht="15"/>
    <row r="1870" s="1" customFormat="1" ht="15"/>
    <row r="1871" s="1" customFormat="1" ht="15"/>
    <row r="1872" s="1" customFormat="1" ht="15"/>
    <row r="1873" s="1" customFormat="1" ht="15"/>
    <row r="1874" s="1" customFormat="1" ht="15"/>
    <row r="1875" s="1" customFormat="1" ht="15"/>
    <row r="1876" s="1" customFormat="1" ht="15"/>
    <row r="1877" s="1" customFormat="1" ht="15"/>
    <row r="1878" s="1" customFormat="1" ht="15"/>
    <row r="1879" s="1" customFormat="1" ht="15"/>
    <row r="1880" s="1" customFormat="1" ht="15"/>
    <row r="1881" s="1" customFormat="1" ht="15"/>
    <row r="1882" s="1" customFormat="1" ht="15"/>
    <row r="1883" s="1" customFormat="1" ht="15"/>
    <row r="1884" s="1" customFormat="1" ht="15"/>
    <row r="1885" s="1" customFormat="1" ht="15"/>
    <row r="1886" s="1" customFormat="1" ht="15"/>
    <row r="1887" s="1" customFormat="1" ht="15"/>
    <row r="1888" s="1" customFormat="1" ht="15"/>
    <row r="1889" s="1" customFormat="1" ht="15"/>
    <row r="1890" s="1" customFormat="1" ht="15"/>
    <row r="1891" s="1" customFormat="1" ht="15"/>
    <row r="1892" s="1" customFormat="1" ht="15"/>
    <row r="1893" s="1" customFormat="1" ht="15"/>
    <row r="1894" s="1" customFormat="1" ht="15"/>
    <row r="1895" s="1" customFormat="1" ht="15"/>
    <row r="1896" s="1" customFormat="1" ht="15"/>
    <row r="1897" s="1" customFormat="1" ht="15"/>
    <row r="1898" s="1" customFormat="1" ht="15"/>
    <row r="1899" s="1" customFormat="1" ht="15"/>
    <row r="1900" s="1" customFormat="1" ht="15"/>
    <row r="1901" s="1" customFormat="1" ht="15"/>
    <row r="1902" s="1" customFormat="1" ht="15"/>
    <row r="1903" s="1" customFormat="1" ht="15"/>
    <row r="1904" s="1" customFormat="1" ht="15"/>
    <row r="1905" s="1" customFormat="1" ht="15"/>
    <row r="1906" s="1" customFormat="1" ht="15"/>
    <row r="1907" s="1" customFormat="1" ht="15"/>
    <row r="1908" s="1" customFormat="1" ht="15"/>
    <row r="1909" s="1" customFormat="1" ht="15"/>
    <row r="1910" s="1" customFormat="1" ht="15"/>
    <row r="1911" s="1" customFormat="1" ht="15"/>
    <row r="1912" s="1" customFormat="1" ht="15"/>
    <row r="1913" s="1" customFormat="1" ht="15"/>
    <row r="1914" s="1" customFormat="1" ht="15"/>
    <row r="1915" s="1" customFormat="1" ht="15"/>
    <row r="1916" s="1" customFormat="1" ht="15"/>
    <row r="1917" s="1" customFormat="1" ht="15"/>
    <row r="1918" s="1" customFormat="1" ht="15"/>
    <row r="1919" s="1" customFormat="1" ht="15"/>
    <row r="1920" s="1" customFormat="1" ht="15"/>
    <row r="1921" s="1" customFormat="1" ht="15"/>
    <row r="1922" s="1" customFormat="1" ht="15"/>
    <row r="1923" s="1" customFormat="1" ht="15"/>
    <row r="1924" s="1" customFormat="1" ht="15"/>
    <row r="1925" s="1" customFormat="1" ht="15"/>
    <row r="1926" s="1" customFormat="1" ht="15"/>
    <row r="1927" s="1" customFormat="1" ht="15"/>
    <row r="1928" s="1" customFormat="1" ht="15"/>
    <row r="1929" s="1" customFormat="1" ht="15"/>
    <row r="1930" s="1" customFormat="1" ht="15"/>
    <row r="1931" s="1" customFormat="1" ht="15"/>
    <row r="1932" s="1" customFormat="1" ht="15"/>
    <row r="1933" s="1" customFormat="1" ht="15"/>
    <row r="1934" s="1" customFormat="1" ht="15"/>
    <row r="1935" s="1" customFormat="1" ht="15"/>
    <row r="1936" s="1" customFormat="1" ht="15"/>
    <row r="1937" s="1" customFormat="1" ht="15"/>
    <row r="1938" s="1" customFormat="1" ht="15"/>
    <row r="1939" s="1" customFormat="1" ht="15"/>
    <row r="1940" s="1" customFormat="1" ht="15"/>
    <row r="1941" s="1" customFormat="1" ht="15"/>
    <row r="1942" s="1" customFormat="1" ht="15"/>
    <row r="1943" s="1" customFormat="1" ht="15"/>
    <row r="1944" s="1" customFormat="1" ht="15"/>
    <row r="1945" s="1" customFormat="1" ht="15"/>
    <row r="1946" s="1" customFormat="1" ht="15"/>
    <row r="1947" s="1" customFormat="1" ht="15"/>
    <row r="1948" s="1" customFormat="1" ht="15"/>
    <row r="1949" s="1" customFormat="1" ht="15"/>
    <row r="1950" s="1" customFormat="1" ht="15"/>
    <row r="1951" s="1" customFormat="1" ht="15"/>
    <row r="1952" s="1" customFormat="1" ht="15"/>
    <row r="1953" s="1" customFormat="1" ht="15"/>
    <row r="1954" s="1" customFormat="1" ht="15"/>
    <row r="1955" s="1" customFormat="1" ht="15"/>
    <row r="1956" s="1" customFormat="1" ht="15"/>
    <row r="1957" s="1" customFormat="1" ht="15"/>
    <row r="1958" s="1" customFormat="1" ht="15"/>
    <row r="1959" s="1" customFormat="1" ht="15"/>
    <row r="1960" s="1" customFormat="1" ht="15"/>
    <row r="1961" s="1" customFormat="1" ht="15"/>
    <row r="1962" s="1" customFormat="1" ht="15"/>
    <row r="1963" s="1" customFormat="1" ht="15"/>
    <row r="1964" s="1" customFormat="1" ht="15"/>
    <row r="1965" s="1" customFormat="1" ht="15"/>
    <row r="1966" s="1" customFormat="1" ht="15"/>
    <row r="1967" s="1" customFormat="1" ht="15"/>
    <row r="1968" s="1" customFormat="1" ht="15"/>
    <row r="1969" s="1" customFormat="1" ht="15"/>
    <row r="1970" s="1" customFormat="1" ht="15"/>
    <row r="1971" s="1" customFormat="1" ht="15"/>
    <row r="1972" s="1" customFormat="1" ht="15"/>
    <row r="1973" s="1" customFormat="1" ht="15"/>
    <row r="1974" s="1" customFormat="1" ht="15"/>
    <row r="1975" s="1" customFormat="1" ht="15"/>
    <row r="1976" s="1" customFormat="1" ht="15"/>
    <row r="1977" s="1" customFormat="1" ht="15"/>
    <row r="1978" s="1" customFormat="1" ht="15"/>
    <row r="1979" s="1" customFormat="1" ht="15"/>
    <row r="1980" s="1" customFormat="1" ht="15"/>
    <row r="1981" s="1" customFormat="1" ht="15"/>
    <row r="1982" s="1" customFormat="1" ht="15"/>
    <row r="1983" s="1" customFormat="1" ht="15"/>
    <row r="1984" s="1" customFormat="1" ht="15"/>
    <row r="1985" s="1" customFormat="1" ht="15"/>
    <row r="1986" s="1" customFormat="1" ht="15"/>
    <row r="1987" s="1" customFormat="1" ht="15"/>
    <row r="1988" s="1" customFormat="1" ht="15"/>
    <row r="1989" s="1" customFormat="1" ht="15"/>
    <row r="1990" s="1" customFormat="1" ht="15"/>
    <row r="1991" s="1" customFormat="1" ht="15"/>
    <row r="1992" s="1" customFormat="1" ht="15"/>
    <row r="1993" s="1" customFormat="1" ht="15"/>
    <row r="1994" s="1" customFormat="1" ht="15"/>
    <row r="1995" s="1" customFormat="1" ht="15"/>
    <row r="1996" s="1" customFormat="1" ht="15"/>
    <row r="1997" s="1" customFormat="1" ht="15"/>
    <row r="1998" s="1" customFormat="1" ht="15"/>
    <row r="1999" s="1" customFormat="1" ht="15"/>
    <row r="2000" s="1" customFormat="1" ht="15"/>
    <row r="2001" s="1" customFormat="1" ht="15"/>
    <row r="2002" s="1" customFormat="1" ht="15"/>
    <row r="2003" s="1" customFormat="1" ht="15"/>
    <row r="2004" s="1" customFormat="1" ht="15"/>
    <row r="2005" s="1" customFormat="1" ht="15"/>
    <row r="2006" s="1" customFormat="1" ht="15"/>
    <row r="2007" s="1" customFormat="1" ht="15"/>
    <row r="2008" s="1" customFormat="1" ht="15"/>
    <row r="2009" s="1" customFormat="1" ht="15"/>
    <row r="2010" s="1" customFormat="1" ht="15"/>
    <row r="2011" s="1" customFormat="1" ht="15"/>
    <row r="2012" s="1" customFormat="1" ht="15"/>
    <row r="2013" s="1" customFormat="1" ht="15"/>
    <row r="2014" s="1" customFormat="1" ht="15"/>
    <row r="2015" s="1" customFormat="1" ht="15"/>
    <row r="2016" s="1" customFormat="1" ht="15"/>
    <row r="2017" s="1" customFormat="1" ht="15"/>
    <row r="2018" s="1" customFormat="1" ht="15"/>
    <row r="2019" s="1" customFormat="1" ht="15"/>
    <row r="2020" s="1" customFormat="1" ht="15"/>
    <row r="2021" s="1" customFormat="1" ht="15"/>
    <row r="2022" s="1" customFormat="1" ht="15"/>
    <row r="2023" s="1" customFormat="1" ht="15"/>
    <row r="2024" s="1" customFormat="1" ht="15"/>
    <row r="2025" s="1" customFormat="1" ht="15"/>
    <row r="2026" s="1" customFormat="1" ht="15"/>
    <row r="2027" s="1" customFormat="1" ht="15"/>
    <row r="2028" s="1" customFormat="1" ht="15"/>
    <row r="2029" s="1" customFormat="1" ht="15"/>
    <row r="2030" s="1" customFormat="1" ht="15"/>
    <row r="2031" s="1" customFormat="1" ht="15"/>
    <row r="2032" s="1" customFormat="1" ht="15"/>
    <row r="2033" s="1" customFormat="1" ht="15"/>
    <row r="2034" s="1" customFormat="1" ht="15"/>
    <row r="2035" s="1" customFormat="1" ht="15"/>
    <row r="2036" s="1" customFormat="1" ht="15"/>
    <row r="2037" s="1" customFormat="1" ht="15"/>
    <row r="2038" s="1" customFormat="1" ht="15"/>
    <row r="2039" s="1" customFormat="1" ht="15"/>
    <row r="2040" s="1" customFormat="1" ht="15"/>
    <row r="2041" s="1" customFormat="1" ht="15"/>
    <row r="2042" s="1" customFormat="1" ht="15"/>
    <row r="2043" s="1" customFormat="1" ht="15"/>
    <row r="2044" s="1" customFormat="1" ht="15"/>
    <row r="2045" s="1" customFormat="1" ht="15"/>
    <row r="2046" s="1" customFormat="1" ht="15"/>
    <row r="2047" s="1" customFormat="1" ht="15"/>
    <row r="2048" s="1" customFormat="1" ht="15"/>
    <row r="2049" s="1" customFormat="1" ht="15"/>
    <row r="2050" s="1" customFormat="1" ht="15"/>
    <row r="2051" s="1" customFormat="1" ht="15"/>
    <row r="2052" s="1" customFormat="1" ht="15"/>
    <row r="2053" s="1" customFormat="1" ht="15"/>
    <row r="2054" s="1" customFormat="1" ht="15"/>
    <row r="2055" s="1" customFormat="1" ht="15"/>
    <row r="2056" s="1" customFormat="1" ht="15"/>
    <row r="2057" s="1" customFormat="1" ht="15"/>
    <row r="2058" s="1" customFormat="1" ht="15"/>
    <row r="2059" s="1" customFormat="1" ht="15"/>
    <row r="2060" s="1" customFormat="1" ht="15"/>
    <row r="2061" s="1" customFormat="1" ht="15"/>
    <row r="2062" s="1" customFormat="1" ht="15"/>
    <row r="2063" s="1" customFormat="1" ht="15"/>
    <row r="2064" s="1" customFormat="1" ht="15"/>
    <row r="2065" s="1" customFormat="1" ht="15"/>
    <row r="2066" s="1" customFormat="1" ht="15"/>
    <row r="2067" s="1" customFormat="1" ht="15"/>
    <row r="2068" s="1" customFormat="1" ht="15"/>
    <row r="2069" s="1" customFormat="1" ht="15"/>
    <row r="2070" s="1" customFormat="1" ht="15"/>
    <row r="2071" s="1" customFormat="1" ht="15"/>
    <row r="2072" s="1" customFormat="1" ht="15"/>
    <row r="2073" s="1" customFormat="1" ht="15"/>
    <row r="2074" s="1" customFormat="1" ht="15"/>
    <row r="2075" s="1" customFormat="1" ht="15"/>
    <row r="2076" s="1" customFormat="1" ht="15"/>
    <row r="2077" s="1" customFormat="1" ht="15"/>
    <row r="2078" s="1" customFormat="1" ht="15"/>
    <row r="2079" s="1" customFormat="1" ht="15"/>
    <row r="2080" s="1" customFormat="1" ht="15"/>
    <row r="2081" s="1" customFormat="1" ht="15"/>
    <row r="2082" s="1" customFormat="1" ht="15"/>
    <row r="2083" s="1" customFormat="1" ht="15"/>
    <row r="2084" s="1" customFormat="1" ht="15"/>
    <row r="2085" s="1" customFormat="1" ht="15"/>
    <row r="2086" s="1" customFormat="1" ht="15"/>
    <row r="2087" s="1" customFormat="1" ht="15"/>
    <row r="2088" s="1" customFormat="1" ht="15"/>
    <row r="2089" s="1" customFormat="1" ht="15"/>
    <row r="2090" s="1" customFormat="1" ht="15"/>
    <row r="2091" s="1" customFormat="1" ht="15"/>
    <row r="2092" s="1" customFormat="1" ht="15"/>
    <row r="2093" s="1" customFormat="1" ht="15"/>
    <row r="2094" s="1" customFormat="1" ht="15"/>
    <row r="2095" s="1" customFormat="1" ht="15"/>
    <row r="2096" s="1" customFormat="1" ht="15"/>
    <row r="2097" s="1" customFormat="1" ht="15"/>
    <row r="2098" s="1" customFormat="1" ht="15"/>
    <row r="2099" s="1" customFormat="1" ht="15"/>
    <row r="2100" s="1" customFormat="1" ht="15"/>
    <row r="2101" s="1" customFormat="1" ht="15"/>
    <row r="2102" s="1" customFormat="1" ht="15"/>
    <row r="2103" s="1" customFormat="1" ht="15"/>
    <row r="2104" s="1" customFormat="1" ht="15"/>
    <row r="2105" s="1" customFormat="1" ht="15"/>
    <row r="2106" s="1" customFormat="1" ht="15"/>
    <row r="2107" s="1" customFormat="1" ht="15"/>
    <row r="2108" s="1" customFormat="1" ht="15"/>
    <row r="2109" s="1" customFormat="1" ht="15"/>
    <row r="2110" s="1" customFormat="1" ht="15"/>
    <row r="2111" s="1" customFormat="1" ht="15"/>
    <row r="2112" s="1" customFormat="1" ht="15"/>
    <row r="2113" s="1" customFormat="1" ht="15"/>
    <row r="2114" s="1" customFormat="1" ht="15"/>
    <row r="2115" s="1" customFormat="1" ht="15"/>
    <row r="2116" s="1" customFormat="1" ht="15"/>
    <row r="2117" s="1" customFormat="1" ht="15"/>
    <row r="2118" s="1" customFormat="1" ht="15"/>
    <row r="2119" s="1" customFormat="1" ht="15"/>
    <row r="2120" s="1" customFormat="1" ht="15"/>
    <row r="2121" s="1" customFormat="1" ht="15"/>
    <row r="2122" s="1" customFormat="1" ht="15"/>
    <row r="2123" s="1" customFormat="1" ht="15"/>
    <row r="2124" s="1" customFormat="1" ht="15"/>
    <row r="2125" s="1" customFormat="1" ht="15"/>
    <row r="2126" s="1" customFormat="1" ht="15"/>
    <row r="2127" s="1" customFormat="1" ht="15"/>
    <row r="2128" s="1" customFormat="1" ht="15"/>
    <row r="2129" s="1" customFormat="1" ht="15"/>
    <row r="2130" s="1" customFormat="1" ht="15"/>
    <row r="2131" s="1" customFormat="1" ht="15"/>
    <row r="2132" s="1" customFormat="1" ht="15"/>
    <row r="2133" s="1" customFormat="1" ht="15"/>
    <row r="2134" s="1" customFormat="1" ht="15"/>
    <row r="2135" s="1" customFormat="1" ht="15"/>
    <row r="2136" s="1" customFormat="1" ht="15"/>
    <row r="2137" s="1" customFormat="1" ht="15"/>
    <row r="2138" s="1" customFormat="1" ht="15"/>
    <row r="2139" s="1" customFormat="1" ht="15"/>
    <row r="2140" s="1" customFormat="1" ht="15"/>
    <row r="2141" s="1" customFormat="1" ht="15"/>
    <row r="2142" s="1" customFormat="1" ht="15"/>
    <row r="2143" s="1" customFormat="1" ht="15"/>
    <row r="2144" s="1" customFormat="1" ht="15"/>
    <row r="2145" s="1" customFormat="1" ht="15"/>
    <row r="2146" s="1" customFormat="1" ht="15"/>
    <row r="2147" s="1" customFormat="1" ht="15"/>
    <row r="2148" s="1" customFormat="1" ht="15"/>
    <row r="2149" s="1" customFormat="1" ht="15"/>
    <row r="2150" s="1" customFormat="1" ht="15"/>
    <row r="2151" s="1" customFormat="1" ht="15"/>
    <row r="2152" s="1" customFormat="1" ht="15"/>
    <row r="2153" s="1" customFormat="1" ht="15"/>
    <row r="2154" s="1" customFormat="1" ht="15"/>
    <row r="2155" s="1" customFormat="1" ht="15"/>
    <row r="2156" s="1" customFormat="1" ht="15"/>
    <row r="2157" s="1" customFormat="1" ht="15"/>
    <row r="2158" s="1" customFormat="1" ht="15"/>
    <row r="2159" s="1" customFormat="1" ht="15"/>
    <row r="2160" s="1" customFormat="1" ht="15"/>
    <row r="2161" s="1" customFormat="1" ht="15"/>
    <row r="2162" s="1" customFormat="1" ht="15"/>
    <row r="2163" s="1" customFormat="1" ht="15"/>
    <row r="2164" s="1" customFormat="1" ht="15"/>
    <row r="2165" s="1" customFormat="1" ht="15"/>
    <row r="2166" s="1" customFormat="1" ht="15"/>
    <row r="2167" s="1" customFormat="1" ht="15"/>
    <row r="2168" s="1" customFormat="1" ht="15"/>
    <row r="2169" s="1" customFormat="1" ht="15"/>
    <row r="2170" s="1" customFormat="1" ht="15"/>
    <row r="2171" s="1" customFormat="1" ht="15"/>
    <row r="2172" s="1" customFormat="1" ht="15"/>
    <row r="2173" s="1" customFormat="1" ht="15"/>
    <row r="2174" s="1" customFormat="1" ht="15"/>
    <row r="2175" s="1" customFormat="1" ht="15"/>
    <row r="2176" s="1" customFormat="1" ht="15"/>
    <row r="2177" s="1" customFormat="1" ht="15"/>
    <row r="2178" s="1" customFormat="1" ht="15"/>
    <row r="2179" s="1" customFormat="1" ht="15"/>
    <row r="2180" s="1" customFormat="1" ht="15"/>
    <row r="2181" s="1" customFormat="1" ht="15"/>
    <row r="2182" s="1" customFormat="1" ht="15"/>
    <row r="2183" s="1" customFormat="1" ht="15"/>
    <row r="2184" s="1" customFormat="1" ht="15"/>
    <row r="2185" s="1" customFormat="1" ht="15"/>
    <row r="2186" s="1" customFormat="1" ht="15"/>
    <row r="2187" s="1" customFormat="1" ht="15"/>
    <row r="2188" s="1" customFormat="1" ht="15"/>
    <row r="2189" s="1" customFormat="1" ht="15"/>
    <row r="2190" s="1" customFormat="1" ht="15"/>
    <row r="2191" s="1" customFormat="1" ht="15"/>
    <row r="2192" s="1" customFormat="1" ht="15"/>
    <row r="2193" s="1" customFormat="1" ht="15"/>
    <row r="2194" s="1" customFormat="1" ht="15"/>
    <row r="2195" s="1" customFormat="1" ht="15"/>
    <row r="2196" s="1" customFormat="1" ht="15"/>
    <row r="2197" s="1" customFormat="1" ht="15"/>
    <row r="2198" s="1" customFormat="1" ht="15"/>
    <row r="2199" s="1" customFormat="1" ht="15"/>
    <row r="2200" s="1" customFormat="1" ht="15"/>
    <row r="2201" s="1" customFormat="1" ht="15"/>
    <row r="2202" s="1" customFormat="1" ht="15"/>
    <row r="2203" s="1" customFormat="1" ht="15"/>
    <row r="2204" s="1" customFormat="1" ht="15"/>
    <row r="2205" s="1" customFormat="1" ht="15"/>
    <row r="2206" s="1" customFormat="1" ht="15"/>
    <row r="2207" s="1" customFormat="1" ht="15"/>
    <row r="2208" s="1" customFormat="1" ht="15"/>
    <row r="2209" s="1" customFormat="1" ht="15"/>
    <row r="2210" s="1" customFormat="1" ht="15"/>
    <row r="2211" s="1" customFormat="1" ht="15"/>
    <row r="2212" s="1" customFormat="1" ht="15"/>
    <row r="2213" s="1" customFormat="1" ht="15"/>
    <row r="2214" s="1" customFormat="1" ht="15"/>
    <row r="2215" s="1" customFormat="1" ht="15"/>
    <row r="2216" s="1" customFormat="1" ht="15"/>
    <row r="2217" s="1" customFormat="1" ht="15"/>
    <row r="2218" s="1" customFormat="1" ht="15"/>
    <row r="2219" s="1" customFormat="1" ht="15"/>
    <row r="2220" s="1" customFormat="1" ht="15"/>
    <row r="2221" s="1" customFormat="1" ht="15"/>
    <row r="2222" s="1" customFormat="1" ht="15"/>
    <row r="2223" s="1" customFormat="1" ht="15"/>
    <row r="2224" s="1" customFormat="1" ht="15"/>
    <row r="2225" s="1" customFormat="1" ht="15"/>
    <row r="2226" s="1" customFormat="1" ht="15"/>
    <row r="2227" s="1" customFormat="1" ht="15"/>
    <row r="2228" s="1" customFormat="1" ht="15"/>
    <row r="2229" s="1" customFormat="1" ht="15"/>
    <row r="2230" s="1" customFormat="1" ht="15"/>
    <row r="2231" s="1" customFormat="1" ht="15"/>
    <row r="2232" s="1" customFormat="1" ht="15"/>
    <row r="2233" s="1" customFormat="1" ht="15"/>
    <row r="2234" s="1" customFormat="1" ht="15"/>
    <row r="2235" s="1" customFormat="1" ht="15"/>
    <row r="2236" s="1" customFormat="1" ht="15"/>
    <row r="2237" s="1" customFormat="1" ht="15"/>
    <row r="2238" s="1" customFormat="1" ht="15"/>
    <row r="2239" s="1" customFormat="1" ht="15"/>
    <row r="2240" s="1" customFormat="1" ht="15"/>
    <row r="2241" s="1" customFormat="1" ht="15"/>
    <row r="2242" s="1" customFormat="1" ht="15"/>
    <row r="2243" s="1" customFormat="1" ht="15"/>
    <row r="2244" s="1" customFormat="1" ht="15"/>
    <row r="2245" s="1" customFormat="1" ht="15"/>
    <row r="2246" s="1" customFormat="1" ht="15"/>
    <row r="2247" s="1" customFormat="1" ht="15"/>
    <row r="2248" s="1" customFormat="1" ht="15"/>
    <row r="2249" s="1" customFormat="1" ht="15"/>
    <row r="2250" s="1" customFormat="1" ht="15"/>
    <row r="2251" s="1" customFormat="1" ht="15"/>
    <row r="2252" s="1" customFormat="1" ht="15"/>
    <row r="2253" s="1" customFormat="1" ht="15"/>
    <row r="2254" s="1" customFormat="1" ht="15"/>
    <row r="2255" s="1" customFormat="1" ht="15"/>
    <row r="2256" s="1" customFormat="1" ht="15"/>
    <row r="2257" s="1" customFormat="1" ht="15"/>
    <row r="2258" s="1" customFormat="1" ht="15"/>
    <row r="2259" s="1" customFormat="1" ht="15"/>
    <row r="2260" s="1" customFormat="1" ht="15"/>
    <row r="2261" s="1" customFormat="1" ht="15"/>
    <row r="2262" s="1" customFormat="1" ht="15"/>
    <row r="2263" s="1" customFormat="1" ht="15"/>
    <row r="2264" s="1" customFormat="1" ht="15"/>
    <row r="2265" s="1" customFormat="1" ht="15"/>
    <row r="2266" s="1" customFormat="1" ht="15"/>
    <row r="2267" s="1" customFormat="1" ht="15"/>
    <row r="2268" s="1" customFormat="1" ht="15"/>
    <row r="2269" s="1" customFormat="1" ht="15"/>
    <row r="2270" s="1" customFormat="1" ht="15"/>
    <row r="2271" s="1" customFormat="1" ht="15"/>
    <row r="2272" s="1" customFormat="1" ht="15"/>
    <row r="2273" s="1" customFormat="1" ht="15"/>
    <row r="2274" s="1" customFormat="1" ht="15"/>
    <row r="2275" s="1" customFormat="1" ht="15"/>
    <row r="2276" s="1" customFormat="1" ht="15"/>
    <row r="2277" s="1" customFormat="1" ht="15"/>
    <row r="2278" s="1" customFormat="1" ht="15"/>
    <row r="2279" s="1" customFormat="1" ht="15"/>
    <row r="2280" s="1" customFormat="1" ht="15"/>
    <row r="2281" s="1" customFormat="1" ht="15"/>
    <row r="2282" s="1" customFormat="1" ht="15"/>
    <row r="2283" s="1" customFormat="1" ht="15"/>
    <row r="2284" s="1" customFormat="1" ht="15"/>
    <row r="2285" s="1" customFormat="1" ht="15"/>
    <row r="2286" s="1" customFormat="1" ht="15"/>
    <row r="2287" s="1" customFormat="1" ht="15"/>
    <row r="2288" s="1" customFormat="1" ht="15"/>
    <row r="2289" s="1" customFormat="1" ht="15"/>
    <row r="2290" s="1" customFormat="1" ht="15"/>
    <row r="2291" s="1" customFormat="1" ht="15"/>
    <row r="2292" s="1" customFormat="1" ht="15"/>
    <row r="2293" s="1" customFormat="1" ht="15"/>
    <row r="2294" s="1" customFormat="1" ht="15"/>
    <row r="2295" s="1" customFormat="1" ht="15"/>
    <row r="2296" s="1" customFormat="1" ht="15"/>
    <row r="2297" s="1" customFormat="1" ht="15"/>
    <row r="2298" s="1" customFormat="1" ht="15"/>
    <row r="2299" s="1" customFormat="1" ht="15"/>
    <row r="2300" s="1" customFormat="1" ht="15"/>
    <row r="2301" s="1" customFormat="1" ht="15"/>
    <row r="2302" s="1" customFormat="1" ht="15"/>
    <row r="2303" s="1" customFormat="1" ht="15"/>
    <row r="2304" s="1" customFormat="1" ht="15"/>
    <row r="2305" s="1" customFormat="1" ht="15"/>
    <row r="2306" s="1" customFormat="1" ht="15"/>
    <row r="2307" s="1" customFormat="1" ht="15"/>
    <row r="2308" s="1" customFormat="1" ht="15"/>
    <row r="2309" s="1" customFormat="1" ht="15"/>
    <row r="2310" s="1" customFormat="1" ht="15"/>
    <row r="2311" s="1" customFormat="1" ht="15"/>
    <row r="2312" s="1" customFormat="1" ht="15"/>
    <row r="2313" s="1" customFormat="1" ht="15"/>
    <row r="2314" s="1" customFormat="1" ht="15"/>
    <row r="2315" s="1" customFormat="1" ht="15"/>
    <row r="2316" s="1" customFormat="1" ht="15"/>
    <row r="2317" s="1" customFormat="1" ht="15"/>
    <row r="2318" s="1" customFormat="1" ht="15"/>
    <row r="2319" s="1" customFormat="1" ht="15"/>
    <row r="2320" s="1" customFormat="1" ht="15"/>
    <row r="2321" s="1" customFormat="1" ht="15"/>
    <row r="2322" s="1" customFormat="1" ht="15"/>
    <row r="2323" s="1" customFormat="1" ht="15"/>
    <row r="2324" s="1" customFormat="1" ht="15"/>
    <row r="2325" s="1" customFormat="1" ht="15"/>
    <row r="2326" s="1" customFormat="1" ht="15"/>
    <row r="2327" s="1" customFormat="1" ht="15"/>
    <row r="2328" s="1" customFormat="1" ht="15"/>
    <row r="2329" s="1" customFormat="1" ht="15"/>
    <row r="2330" s="1" customFormat="1" ht="15"/>
    <row r="2331" s="1" customFormat="1" ht="15"/>
    <row r="2332" s="1" customFormat="1" ht="15"/>
    <row r="2333" s="1" customFormat="1" ht="15"/>
    <row r="2334" s="1" customFormat="1" ht="15"/>
    <row r="2335" s="1" customFormat="1" ht="15"/>
    <row r="2336" s="1" customFormat="1" ht="15"/>
    <row r="2337" s="1" customFormat="1" ht="15"/>
    <row r="2338" s="1" customFormat="1" ht="15"/>
    <row r="2339" s="1" customFormat="1" ht="15"/>
    <row r="2340" s="1" customFormat="1" ht="15"/>
    <row r="2341" s="1" customFormat="1" ht="15"/>
    <row r="2342" s="1" customFormat="1" ht="15"/>
    <row r="2343" s="1" customFormat="1" ht="15"/>
    <row r="2344" s="1" customFormat="1" ht="15"/>
    <row r="2345" s="1" customFormat="1" ht="15"/>
    <row r="2346" s="1" customFormat="1" ht="15"/>
    <row r="2347" s="1" customFormat="1" ht="15"/>
    <row r="2348" s="1" customFormat="1" ht="15"/>
    <row r="2349" s="1" customFormat="1" ht="15"/>
    <row r="2350" s="1" customFormat="1" ht="15"/>
    <row r="2351" s="1" customFormat="1" ht="15"/>
    <row r="2352" s="1" customFormat="1" ht="15"/>
    <row r="2353" s="1" customFormat="1" ht="15"/>
    <row r="2354" s="1" customFormat="1" ht="15"/>
    <row r="2355" s="1" customFormat="1" ht="15"/>
    <row r="2356" s="1" customFormat="1" ht="15"/>
    <row r="2357" s="1" customFormat="1" ht="15"/>
    <row r="2358" s="1" customFormat="1" ht="15"/>
    <row r="2359" s="1" customFormat="1" ht="15"/>
    <row r="2360" s="1" customFormat="1" ht="15"/>
    <row r="2361" s="1" customFormat="1" ht="15"/>
    <row r="2362" s="1" customFormat="1" ht="15"/>
    <row r="2363" s="1" customFormat="1" ht="15"/>
    <row r="2364" s="1" customFormat="1" ht="15"/>
    <row r="2365" s="1" customFormat="1" ht="15"/>
    <row r="2366" s="1" customFormat="1" ht="15"/>
    <row r="2367" s="1" customFormat="1" ht="15"/>
    <row r="2368" s="1" customFormat="1" ht="15"/>
    <row r="2369" s="1" customFormat="1" ht="15"/>
    <row r="2370" s="1" customFormat="1" ht="15"/>
    <row r="2371" s="1" customFormat="1" ht="15"/>
    <row r="2372" s="1" customFormat="1" ht="15"/>
    <row r="2373" s="1" customFormat="1" ht="15"/>
    <row r="2374" s="1" customFormat="1" ht="15"/>
    <row r="2375" s="1" customFormat="1" ht="15"/>
    <row r="2376" s="1" customFormat="1" ht="15"/>
    <row r="2377" s="1" customFormat="1" ht="15"/>
    <row r="2378" s="1" customFormat="1" ht="15"/>
    <row r="2379" s="1" customFormat="1" ht="15"/>
    <row r="2380" s="1" customFormat="1" ht="15"/>
    <row r="2381" s="1" customFormat="1" ht="15"/>
    <row r="2382" s="1" customFormat="1" ht="15"/>
    <row r="2383" s="1" customFormat="1" ht="15"/>
    <row r="2384" s="1" customFormat="1" ht="15"/>
    <row r="2385" s="1" customFormat="1" ht="15"/>
    <row r="2386" s="1" customFormat="1" ht="15"/>
    <row r="2387" s="1" customFormat="1" ht="15"/>
    <row r="2388" s="1" customFormat="1" ht="15"/>
    <row r="2389" s="1" customFormat="1" ht="15"/>
    <row r="2390" s="1" customFormat="1" ht="15"/>
    <row r="2391" s="1" customFormat="1" ht="15"/>
    <row r="2392" s="1" customFormat="1" ht="15"/>
    <row r="2393" s="1" customFormat="1" ht="15"/>
    <row r="2394" s="1" customFormat="1" ht="15"/>
    <row r="2395" s="1" customFormat="1" ht="15"/>
    <row r="2396" s="1" customFormat="1" ht="15"/>
    <row r="2397" s="1" customFormat="1" ht="15"/>
    <row r="2398" s="1" customFormat="1" ht="15"/>
    <row r="2399" s="1" customFormat="1" ht="15"/>
    <row r="2400" s="1" customFormat="1" ht="15"/>
    <row r="2401" s="1" customFormat="1" ht="15"/>
    <row r="2402" s="1" customFormat="1" ht="15"/>
    <row r="2403" s="1" customFormat="1" ht="15"/>
    <row r="2404" s="1" customFormat="1" ht="15"/>
    <row r="2405" s="1" customFormat="1" ht="15"/>
    <row r="2406" s="1" customFormat="1" ht="15"/>
    <row r="2407" s="1" customFormat="1" ht="15"/>
    <row r="2408" s="1" customFormat="1" ht="15"/>
    <row r="2409" s="1" customFormat="1" ht="15"/>
    <row r="2410" s="1" customFormat="1" ht="15"/>
    <row r="2411" s="1" customFormat="1" ht="15"/>
    <row r="2412" s="1" customFormat="1" ht="15"/>
    <row r="2413" s="1" customFormat="1" ht="15"/>
    <row r="2414" s="1" customFormat="1" ht="15"/>
    <row r="2415" s="1" customFormat="1" ht="15"/>
    <row r="2416" s="1" customFormat="1" ht="15"/>
    <row r="2417" s="1" customFormat="1" ht="15"/>
    <row r="2418" s="1" customFormat="1" ht="15"/>
    <row r="2419" s="1" customFormat="1" ht="15"/>
    <row r="2420" s="1" customFormat="1" ht="15"/>
    <row r="2421" s="1" customFormat="1" ht="15"/>
    <row r="2422" s="1" customFormat="1" ht="15"/>
    <row r="2423" s="1" customFormat="1" ht="15"/>
    <row r="2424" s="1" customFormat="1" ht="15"/>
    <row r="2425" s="1" customFormat="1" ht="15"/>
    <row r="2426" s="1" customFormat="1" ht="15"/>
    <row r="2427" s="1" customFormat="1" ht="15"/>
    <row r="2428" s="1" customFormat="1" ht="15"/>
  </sheetData>
  <mergeCells count="8">
    <mergeCell ref="C591:F591"/>
    <mergeCell ref="C592:F592"/>
    <mergeCell ref="B1:H1"/>
    <mergeCell ref="B587:B588"/>
    <mergeCell ref="C587:F587"/>
    <mergeCell ref="C588:F588"/>
    <mergeCell ref="C589:F589"/>
    <mergeCell ref="C590:F590"/>
  </mergeCells>
  <pageMargins left="0.7" right="0.7" top="0.75" bottom="0.75" header="0.3" footer="0.3"/>
  <pageSetup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Table 1</vt:lpstr>
      <vt:lpstr>Table 1A</vt:lpstr>
      <vt:lpstr>Table 2 </vt:lpstr>
      <vt:lpstr>Table 3</vt:lpstr>
      <vt:lpstr>Table 4</vt:lpstr>
      <vt:lpstr>Table 5 </vt:lpstr>
      <vt:lpstr>Table 5A</vt:lpstr>
      <vt:lpstr>Sheet7</vt:lpstr>
      <vt:lpstr>Sheet8</vt:lpstr>
      <vt:lpstr>Sheet1</vt:lpstr>
      <vt:lpstr>Sheet2</vt:lpstr>
      <vt:lpstr>'Table 1'!Print_Area</vt:lpstr>
      <vt:lpstr>'Table 3'!Print_Titles</vt:lpstr>
      <vt:lpstr>'Table 5 '!Print_Titles</vt:lpstr>
      <vt:lpstr>'Table 5A'!Print_Titles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2025-12-22T10:02:30Z</dcterms:modified>
</cp:coreProperties>
</file>